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970" windowHeight="5535" activeTab="4"/>
  </bookViews>
  <sheets>
    <sheet name="I.strana" sheetId="1" r:id="rId1"/>
    <sheet name="príjmy" sheetId="2" r:id="rId2"/>
    <sheet name="bezne výdavky" sheetId="3" r:id="rId3"/>
    <sheet name="Kap.výd" sheetId="4" r:id="rId4"/>
    <sheet name="Rekapitulácia" sheetId="5" r:id="rId5"/>
  </sheets>
  <definedNames>
    <definedName name="_xlnm.Print_Area" localSheetId="2">'bezne výdavky'!$A:$G</definedName>
    <definedName name="_xlnm.Print_Area" localSheetId="3">'Kap.výd'!$A:$G</definedName>
    <definedName name="_xlnm.Print_Area" localSheetId="1">'príjmy'!$A:$F</definedName>
    <definedName name="_xlnm.Print_Area" localSheetId="4">'Rekapitulácia'!$A:$D</definedName>
  </definedNames>
  <calcPr fullCalcOnLoad="1"/>
</workbook>
</file>

<file path=xl/sharedStrings.xml><?xml version="1.0" encoding="utf-8"?>
<sst xmlns="http://schemas.openxmlformats.org/spreadsheetml/2006/main" count="393" uniqueCount="314">
  <si>
    <t xml:space="preserve">Cestovné </t>
  </si>
  <si>
    <t>Všeobecný materiál</t>
  </si>
  <si>
    <t>Knihy a časopisy</t>
  </si>
  <si>
    <t>Údržba výpočtovej tech.</t>
  </si>
  <si>
    <t>Naturálna mzda-ošat.zamest.</t>
  </si>
  <si>
    <t>Prídely do soc. fondu</t>
  </si>
  <si>
    <t>PN</t>
  </si>
  <si>
    <t>Výdavky celkom</t>
  </si>
  <si>
    <t>Bežné príjmy</t>
  </si>
  <si>
    <t>Bežné výdavky</t>
  </si>
  <si>
    <t>Kapitálové príjmy</t>
  </si>
  <si>
    <t>Kapitálové výdavky</t>
  </si>
  <si>
    <t>Rozdiel</t>
  </si>
  <si>
    <t>Príjmy celkom</t>
  </si>
  <si>
    <t>Daň za psa</t>
  </si>
  <si>
    <t>Úroky v banke</t>
  </si>
  <si>
    <t>Dopravné pre žiakov</t>
  </si>
  <si>
    <t>Daň z pozemkov</t>
  </si>
  <si>
    <t>Daň zo stavieb</t>
  </si>
  <si>
    <t>Cintorínsky poplatok</t>
  </si>
  <si>
    <t>Obec - bežné</t>
  </si>
  <si>
    <t>Popis výdavkovej položky</t>
  </si>
  <si>
    <t xml:space="preserve"> VÝDAVKY CELKOM</t>
  </si>
  <si>
    <t>Daň za užívanie verejného priestranstva</t>
  </si>
  <si>
    <t>Príjmy z prenajatých pozemkov</t>
  </si>
  <si>
    <t>Poplatky za znečistenie ovzdušia</t>
  </si>
  <si>
    <t>Matrika- transfer na matričnú činnosť</t>
  </si>
  <si>
    <t>Transfer na školstvo</t>
  </si>
  <si>
    <t>MŠ-transfer na výchovu a vzdelávanie</t>
  </si>
  <si>
    <t>Kapitálové príjmy spolu</t>
  </si>
  <si>
    <t>Príjmové finančné operácie</t>
  </si>
  <si>
    <t>PRÍJMY SPOLU</t>
  </si>
  <si>
    <t>Splátka istiny ŠFRB</t>
  </si>
  <si>
    <t>Iné príjmy- plyn, elektrina</t>
  </si>
  <si>
    <t>Odvody zo mzdy</t>
  </si>
  <si>
    <t>Kominárske práce</t>
  </si>
  <si>
    <t>Výnos dane z príjmov poukázaný územ.sam.</t>
  </si>
  <si>
    <t>Nájom zariadení</t>
  </si>
  <si>
    <t>Všeobecné služby</t>
  </si>
  <si>
    <t>DDP</t>
  </si>
  <si>
    <t>Finančné  operácie spolu</t>
  </si>
  <si>
    <t>Tovary a služby</t>
  </si>
  <si>
    <t>Odvoz odpadovej vody</t>
  </si>
  <si>
    <t xml:space="preserve">PHM </t>
  </si>
  <si>
    <t>Elektrina dom smútku</t>
  </si>
  <si>
    <t>Turnaj starostu obce</t>
  </si>
  <si>
    <t>Mzdy, príplatky, náhrady</t>
  </si>
  <si>
    <t>Prídel do soc.fond</t>
  </si>
  <si>
    <t>Hmotná núdza strava</t>
  </si>
  <si>
    <t>Verejné osvetlenie- energia</t>
  </si>
  <si>
    <t>Odvoz odpadku</t>
  </si>
  <si>
    <t>Uskladnenie odpadu TKO</t>
  </si>
  <si>
    <t>Výpočtová technika</t>
  </si>
  <si>
    <t xml:space="preserve">Rozpočet </t>
  </si>
  <si>
    <t>0620</t>
  </si>
  <si>
    <t>Ekon.</t>
  </si>
  <si>
    <t>Názov položky</t>
  </si>
  <si>
    <t>Elektrina zberný dvor</t>
  </si>
  <si>
    <t>Kapitálové výdavky spolu</t>
  </si>
  <si>
    <t xml:space="preserve">Splátka istiny VÚB </t>
  </si>
  <si>
    <t>Finančné príjmy</t>
  </si>
  <si>
    <t>PRIJMY CELKOM</t>
  </si>
  <si>
    <t>klas.</t>
  </si>
  <si>
    <t xml:space="preserve">Funk. </t>
  </si>
  <si>
    <t xml:space="preserve">Príjem z predaja pozemkov </t>
  </si>
  <si>
    <t>Názov</t>
  </si>
  <si>
    <t>Bežné príjmy spolu</t>
  </si>
  <si>
    <t>130 - DAŇOVÉ PRÍJMY - dane za špecifické služby</t>
  </si>
  <si>
    <t>100 - DAŇOVÉ PRÍJMY - dane z príjmov, dane z majetku</t>
  </si>
  <si>
    <t>210 - NEDAŇOVÉ PRÍJMY - príjmy z vlastníctva majetku</t>
  </si>
  <si>
    <t>220 - NEDAŇOVÉ PRÍJMY - admin.pop.a iné pol.,platby</t>
  </si>
  <si>
    <t>290 - INÉ NEDAŇOVÉ PRÍJMY</t>
  </si>
  <si>
    <t>Obec -bežné príjmy</t>
  </si>
  <si>
    <t>Služby</t>
  </si>
  <si>
    <t>Tarifný plat</t>
  </si>
  <si>
    <t>Odvody</t>
  </si>
  <si>
    <t>Prečistenie odtok. rúr</t>
  </si>
  <si>
    <t xml:space="preserve">                Rekapitulácia  príjmov a výdavkov</t>
  </si>
  <si>
    <t>Bežné príjmy ZŠ s VJM</t>
  </si>
  <si>
    <t>Rozpočet</t>
  </si>
  <si>
    <t>Finančné operácie</t>
  </si>
  <si>
    <t>Finančné operácie spolu</t>
  </si>
  <si>
    <t xml:space="preserve">       OBEC ŠTVRTOK NA OSTROVE</t>
  </si>
  <si>
    <t>Odmeny poslancov OZ</t>
  </si>
  <si>
    <t>Cintorín licencia</t>
  </si>
  <si>
    <t>Kód</t>
  </si>
  <si>
    <t>zdroja</t>
  </si>
  <si>
    <t/>
  </si>
  <si>
    <t>Bežné výdavky ZŠ s VJM s právnou subjekt.</t>
  </si>
  <si>
    <t>BOZP</t>
  </si>
  <si>
    <t>PHM- zberný dvor</t>
  </si>
  <si>
    <t>Vzdelávanie</t>
  </si>
  <si>
    <t xml:space="preserve">Kapitálové výdavky </t>
  </si>
  <si>
    <t>Cintorín a dom smútku</t>
  </si>
  <si>
    <t>Verejné osvetlenie</t>
  </si>
  <si>
    <t>PN MŠ</t>
  </si>
  <si>
    <t>Členské príspevky</t>
  </si>
  <si>
    <t>Údržba budovy MŠ</t>
  </si>
  <si>
    <t>Dopravné</t>
  </si>
  <si>
    <t>Príspevok na rozvoj, deň obce</t>
  </si>
  <si>
    <t>Vzdelávacie poukazy</t>
  </si>
  <si>
    <t>Z rezervného fondu</t>
  </si>
  <si>
    <t>Zostatok prostriedkov  z predch.obd.</t>
  </si>
  <si>
    <t>Splácanie soc.pôzičky</t>
  </si>
  <si>
    <t>Transfér z recyklačného fondu</t>
  </si>
  <si>
    <t>Mzdy, platy, služobné príjmy a ostatné osobné vyrovnania</t>
  </si>
  <si>
    <t>Poistné a príspevok do poisťovní</t>
  </si>
  <si>
    <t>Prevádzkové stroje, prístroje, zariadenia a technika</t>
  </si>
  <si>
    <t>Všeobecný materiál - REGOB</t>
  </si>
  <si>
    <t>Knihy a časopisy, noviny,</t>
  </si>
  <si>
    <t>Nehmotný majetok - licencie, software</t>
  </si>
  <si>
    <t>Cestovné náhrady</t>
  </si>
  <si>
    <t>Materiál</t>
  </si>
  <si>
    <t>Rutinná a štandardná údržba</t>
  </si>
  <si>
    <t>Výpočtovej techniky</t>
  </si>
  <si>
    <t>Prevádzkových strojov, prístrojov a zariadení (kotle)</t>
  </si>
  <si>
    <t>Budov, objektov alebo ich časti (OcÚ)</t>
  </si>
  <si>
    <t>Školenia, kurzy, semináre OcÚ</t>
  </si>
  <si>
    <t>Štúdia, posudky ( znalecké)</t>
  </si>
  <si>
    <t>Poistenie budov (okrem vozidiel)</t>
  </si>
  <si>
    <t>Prídel do SF</t>
  </si>
  <si>
    <t>Kolkové známky- správne poplatky</t>
  </si>
  <si>
    <t>Bežné transfery</t>
  </si>
  <si>
    <t>Transfery jednotlivcom a právnickým osobám</t>
  </si>
  <si>
    <t>PN/OcÚ</t>
  </si>
  <si>
    <t>Mzdy, platy,služobné príjmy a ostatné osobné vyrov.- matrika</t>
  </si>
  <si>
    <t>01.3.3</t>
  </si>
  <si>
    <t>01.7.0</t>
  </si>
  <si>
    <t>Transakcie verejného dlhu</t>
  </si>
  <si>
    <t>Splátka úrokov ŠFRB</t>
  </si>
  <si>
    <t>01.1.2</t>
  </si>
  <si>
    <t>Audítorské služby</t>
  </si>
  <si>
    <t>04.4.3</t>
  </si>
  <si>
    <t>Výstavby obce - Stavebný úrad</t>
  </si>
  <si>
    <t>Poštovné a telef. SSU</t>
  </si>
  <si>
    <t>Kolkové známky -SSU</t>
  </si>
  <si>
    <t>03.2.0</t>
  </si>
  <si>
    <t>Oprava a údržba - PV</t>
  </si>
  <si>
    <t>Poistné -PV</t>
  </si>
  <si>
    <t>Ochrana pred požiarmi</t>
  </si>
  <si>
    <t>05.1.0</t>
  </si>
  <si>
    <t>Nakladanie s odpadmi- Zber a likvidácia odpadu</t>
  </si>
  <si>
    <t>05.2.0</t>
  </si>
  <si>
    <t>06.4.0</t>
  </si>
  <si>
    <t>06.6.0</t>
  </si>
  <si>
    <t>Poistenie 6.b.j.</t>
  </si>
  <si>
    <t>08.1.0</t>
  </si>
  <si>
    <t>Rekreačné a športové služby- TJ</t>
  </si>
  <si>
    <t>Knižnica</t>
  </si>
  <si>
    <t>Nákup kníh</t>
  </si>
  <si>
    <t>08.3.0</t>
  </si>
  <si>
    <t>Obecný rozhlas</t>
  </si>
  <si>
    <t>Nájomné 6.b.j.</t>
  </si>
  <si>
    <t>Nájomné ostat.nebytové priestory</t>
  </si>
  <si>
    <t>Správne poplatky - stavebný úrad</t>
  </si>
  <si>
    <t>Správne poplatky - overenie, matrika a iné</t>
  </si>
  <si>
    <t>Správny poplatky -  výherné hracie automaty</t>
  </si>
  <si>
    <t>Za porušenie predpisov - pokuty, penále a iné sankcie</t>
  </si>
  <si>
    <t>Ostatné poplatky - relácia</t>
  </si>
  <si>
    <t>Plyn</t>
  </si>
  <si>
    <t>Poštovné</t>
  </si>
  <si>
    <t>Telekomunikačné služby</t>
  </si>
  <si>
    <t>Nájomné za cintorín</t>
  </si>
  <si>
    <t>Konkurzy a súťaže (skauti, Baba mama, spevokol, klub dôchodcov, ostatné)</t>
  </si>
  <si>
    <t>Poplatky - MŠ</t>
  </si>
  <si>
    <t>Prenes.výkon št.správy-životné prost.</t>
  </si>
  <si>
    <t>klasif.</t>
  </si>
  <si>
    <t>Funkč.</t>
  </si>
  <si>
    <t>06.2.0</t>
  </si>
  <si>
    <t>Rozvoj obce - verejná zeleň</t>
  </si>
  <si>
    <t>08.4.0</t>
  </si>
  <si>
    <t>Elektrina KD</t>
  </si>
  <si>
    <t>Plyn KD</t>
  </si>
  <si>
    <t>Údržba budovy KD</t>
  </si>
  <si>
    <t>Čistenie obrusov</t>
  </si>
  <si>
    <t>Poistenie traktor</t>
  </si>
  <si>
    <t>Poistenie príves</t>
  </si>
  <si>
    <t>Elektrická energia TJ</t>
  </si>
  <si>
    <t>Plyn TJ</t>
  </si>
  <si>
    <t>Spolu bežné výdavky</t>
  </si>
  <si>
    <t>Elektrická energia</t>
  </si>
  <si>
    <t>04.5.1</t>
  </si>
  <si>
    <t>Cestná doprava</t>
  </si>
  <si>
    <t>Postenie zberný dvor</t>
  </si>
  <si>
    <t xml:space="preserve">Všeobecné služby </t>
  </si>
  <si>
    <t>Deň obce</t>
  </si>
  <si>
    <t>Deň dôchodcov</t>
  </si>
  <si>
    <t xml:space="preserve"> Plyn</t>
  </si>
  <si>
    <t>Stavebný úrad</t>
  </si>
  <si>
    <t>Rozpočtu Obce Štvrtok na Ostrove na roky</t>
  </si>
  <si>
    <t>Evidencia obyvateľstva REGOB</t>
  </si>
  <si>
    <t>Bežné výdavky  OBCE spolu</t>
  </si>
  <si>
    <t>Vratky nájomcom nebytových priestorov</t>
  </si>
  <si>
    <t>Miestna komunikácia-údržba ciest</t>
  </si>
  <si>
    <t>Oprava strojov, údržba kanalizácie</t>
  </si>
  <si>
    <t>Oprava prevádzkových strojov a zariadení</t>
  </si>
  <si>
    <t>Palivo do kosačky</t>
  </si>
  <si>
    <t xml:space="preserve">Dotácia na činnosť TJ </t>
  </si>
  <si>
    <t>Pracovná odev</t>
  </si>
  <si>
    <t>SúťažeDD</t>
  </si>
  <si>
    <t>Hmotná núdza - strava,  škol.potreby</t>
  </si>
  <si>
    <t>Z výťažkov z lotérií a odvody z videohier</t>
  </si>
  <si>
    <t>Príjem z predaja kapitálových aktív -budovy</t>
  </si>
  <si>
    <t>Manipulačný poplatok- zberný dvor</t>
  </si>
  <si>
    <t>klasifikácia</t>
  </si>
  <si>
    <t>Nájomné kultúrny dom</t>
  </si>
  <si>
    <t>300 - Granty a transfery</t>
  </si>
  <si>
    <t>Prenes.výkon št. správy- cesty</t>
  </si>
  <si>
    <t>Odmena Co skladníka</t>
  </si>
  <si>
    <t>Mzda za rozhodnutia znečistenia ovzdušia</t>
  </si>
  <si>
    <t>Energie, voda a komunikácie</t>
  </si>
  <si>
    <t>Všeobecný materiál  (kanc.poterby, tlačivá, tonery do tlačiarní a kopír.strojov, čist.pot.)</t>
  </si>
  <si>
    <t>Špeciálne služby</t>
  </si>
  <si>
    <t>Poplatky súdne</t>
  </si>
  <si>
    <t>Stravovanie - str.lístky</t>
  </si>
  <si>
    <t>Dane a poplatky TV a rádio</t>
  </si>
  <si>
    <t>Finančná a rozpočtová oblasť</t>
  </si>
  <si>
    <t>Iné všeobecné služby -Matrika</t>
  </si>
  <si>
    <t>Doplnkové dôchodkove poist.</t>
  </si>
  <si>
    <t>Splátka úrokov VÚB</t>
  </si>
  <si>
    <t>Benzín, oleje do kosačky</t>
  </si>
  <si>
    <t>Verejné osvetlenie- údržba</t>
  </si>
  <si>
    <t>Bývanie a občianska vybavenosť - 6 b.j.</t>
  </si>
  <si>
    <t>Kosačka benzín, olej</t>
  </si>
  <si>
    <t>Ostatné kultúrne služby vrátane kultúrnych domov</t>
  </si>
  <si>
    <t>Vysielacie a vydávateľské služby</t>
  </si>
  <si>
    <t>Obecné noviny - Hírnök</t>
  </si>
  <si>
    <t xml:space="preserve">Telefón, </t>
  </si>
  <si>
    <t>Interiérové vybavenia</t>
  </si>
  <si>
    <t>Údržba stojov a zariadení</t>
  </si>
  <si>
    <t>Bežné príjmy - ZŠ s VJM s právnou subjekt.</t>
  </si>
  <si>
    <t>Software update</t>
  </si>
  <si>
    <t>Daň z bytov a nebytových priestorov</t>
  </si>
  <si>
    <t>Poplatok za komunálne odpady a drobné stav.odpady</t>
  </si>
  <si>
    <t>Ostatné poplatky - materiál</t>
  </si>
  <si>
    <t>Poplatky od rodičov- školský  klub detí</t>
  </si>
  <si>
    <t xml:space="preserve">Za stravné </t>
  </si>
  <si>
    <t>240 - NEDAŇOVÉ PRÍJMY - úroky z tuz.úverov a pôžičiek</t>
  </si>
  <si>
    <t>Ostatné príjmy  z dobropisov</t>
  </si>
  <si>
    <t>Tarifný plat, osobný plat, vrátane ich náhrad</t>
  </si>
  <si>
    <t>Príplatky zamestnancov OcÚ</t>
  </si>
  <si>
    <t>Príplatok za riadenie pre zam. OcÚ</t>
  </si>
  <si>
    <t>Pracovné odevy,  ochranné pomôcky</t>
  </si>
  <si>
    <t>Minerálna voda -  pitný režim</t>
  </si>
  <si>
    <t>Reprezentácia -vecné dary, pohostenie</t>
  </si>
  <si>
    <t>Palivo - PHM, oleje</t>
  </si>
  <si>
    <t>Servis,údržba, opravy osobného auta</t>
  </si>
  <si>
    <t>Povinne zmluvné poistenie</t>
  </si>
  <si>
    <t>Propagácia, reklama a inzercia (inzercia v novinách)</t>
  </si>
  <si>
    <t>Poplatky a odvody za  bankové účty</t>
  </si>
  <si>
    <t>Pracovné odevy, ochranné pomôcky</t>
  </si>
  <si>
    <t>Nakladanie s odpadovými vodami -stoková kanal.sieť, prečerpávacie  stanice</t>
  </si>
  <si>
    <t>Všeobecné služby ( pírprava a tlač novín)</t>
  </si>
  <si>
    <t>Materiál a údržba</t>
  </si>
  <si>
    <t>Poštovné a telekomunikačné služby</t>
  </si>
  <si>
    <t>Odmena CO skladníka</t>
  </si>
  <si>
    <t>Návrh</t>
  </si>
  <si>
    <t>Výkonné a zákonodarné orgány</t>
  </si>
  <si>
    <t>Predprimárne vzdelávanie-Materská škola</t>
  </si>
  <si>
    <t>09.1.1.1</t>
  </si>
  <si>
    <t>09.6.0.1</t>
  </si>
  <si>
    <t xml:space="preserve"> Vedľajšie sl. -Školská jedáleň pri MŠ</t>
  </si>
  <si>
    <t>Iné príjmy- sponzorské</t>
  </si>
  <si>
    <t>Licencie</t>
  </si>
  <si>
    <t>Parkovné karty, poplatky</t>
  </si>
  <si>
    <t>Poistenie osoby</t>
  </si>
  <si>
    <t>Revízia zariadenia PO</t>
  </si>
  <si>
    <t>Príspevok PO</t>
  </si>
  <si>
    <t>Oprava budovy TJ</t>
  </si>
  <si>
    <t>Prídej do SF</t>
  </si>
  <si>
    <t>Cestovne</t>
  </si>
  <si>
    <t xml:space="preserve"> 01.1.1</t>
  </si>
  <si>
    <t xml:space="preserve"> 10.7.0</t>
  </si>
  <si>
    <t>Poplatok za uloženie odpadu</t>
  </si>
  <si>
    <t>Oprava kosačiek</t>
  </si>
  <si>
    <t>08.2.0</t>
  </si>
  <si>
    <t>Rozpočet Obce Štvrtok na Ostrove na roky 2016 - 2018 v EUR</t>
  </si>
  <si>
    <t>Voľby</t>
  </si>
  <si>
    <t>Oprava strojov</t>
  </si>
  <si>
    <t>Špeciálne služby ( právne služby, )</t>
  </si>
  <si>
    <t>01.1.1</t>
  </si>
  <si>
    <t>Poskytnutie sociálnej pôzičky</t>
  </si>
  <si>
    <t>Jednotlivci Siposová</t>
  </si>
  <si>
    <t xml:space="preserve">Udržba strojov </t>
  </si>
  <si>
    <t>Rekonštrukcia zasadačky pod obecným úradom</t>
  </si>
  <si>
    <t>01.1.1.</t>
  </si>
  <si>
    <t>Klub detí</t>
  </si>
  <si>
    <t>Školská jedáleň</t>
  </si>
  <si>
    <t>Základná škola Štvrtok na Ostrove SPOLU</t>
  </si>
  <si>
    <t xml:space="preserve">Základná škola Štvrtok na Ostrove </t>
  </si>
  <si>
    <t>Voľby do NR SR</t>
  </si>
  <si>
    <t>01.6.0.</t>
  </si>
  <si>
    <t>Cestovné voľby</t>
  </si>
  <si>
    <t>Poštovné, tel. služby</t>
  </si>
  <si>
    <t>Všeobecný material</t>
  </si>
  <si>
    <t xml:space="preserve">Reprezentácia </t>
  </si>
  <si>
    <t>PHM</t>
  </si>
  <si>
    <t xml:space="preserve">Stravovanie </t>
  </si>
  <si>
    <t>Odmeny</t>
  </si>
  <si>
    <t>údržba web stránky</t>
  </si>
  <si>
    <t>Kulturne podujatia</t>
  </si>
  <si>
    <t>Vzdelávacie poukazy+dopravné</t>
  </si>
  <si>
    <t>UPSVAR- prídavky na deti</t>
  </si>
  <si>
    <t>2016-2018</t>
  </si>
  <si>
    <t>Schválené dňa : ............................... 2015</t>
  </si>
  <si>
    <t>131 F</t>
  </si>
  <si>
    <t>Zostatok z predch. roka dopravné</t>
  </si>
  <si>
    <t>Pamätník na 800. výročie dediny</t>
  </si>
  <si>
    <t>Dotácka Rímsko katolická cirkev</t>
  </si>
  <si>
    <t>Rekonštrukcia verejného osvetlenia -Škôlska ulica</t>
  </si>
  <si>
    <t>Dotácia  pre spoločenské organizácie(Csemadok, Červ. kríž, Spol.Sv.Jakub,  Dajori, Poľovníci, Rybári)</t>
  </si>
  <si>
    <t>Rekonštrukcia KD</t>
  </si>
  <si>
    <t>Rozpočet Obce Štvrtok na Ostrove na roky 2016 - 2018</t>
  </si>
  <si>
    <t>Elektrina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</si>
</sst>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EUR&quot;;\-#,##0\ &quot;EUR&quot;"/>
    <numFmt numFmtId="173" formatCode="#,##0\ &quot;EUR&quot;;[Red]\-#,##0\ &quot;EUR&quot;"/>
    <numFmt numFmtId="174" formatCode="#,##0.00\ &quot;EUR&quot;;\-#,##0.00\ &quot;EUR&quot;"/>
    <numFmt numFmtId="175" formatCode="#,##0.00\ &quot;EUR&quot;;[Red]\-#,##0.00\ &quot;EUR&quot;"/>
    <numFmt numFmtId="176" formatCode="_-* #,##0\ &quot;EUR&quot;_-;\-* #,##0\ &quot;EUR&quot;_-;_-* &quot;-&quot;\ &quot;EUR&quot;_-;_-@_-"/>
    <numFmt numFmtId="177" formatCode="_-* #,##0\ _E_U_R_-;\-* #,##0\ _E_U_R_-;_-* &quot;-&quot;\ _E_U_R_-;_-@_-"/>
    <numFmt numFmtId="178" formatCode="_-* #,##0.00\ &quot;EUR&quot;_-;\-* #,##0.00\ &quot;EUR&quot;_-;_-* &quot;-&quot;??\ &quot;EUR&quot;_-;_-@_-"/>
    <numFmt numFmtId="179" formatCode="_-* #,##0.00\ _E_U_R_-;\-* #,##0.00\ _E_U_R_-;_-* &quot;-&quot;??\ _E_U_R_-;_-@_-"/>
    <numFmt numFmtId="180" formatCode="#,##0.00\ _S_k"/>
    <numFmt numFmtId="181" formatCode="_-* #,##0.00\ [$Sk-41B]_-;\-* #,##0.00\ [$Sk-41B]_-;_-* &quot;-&quot;??\ [$Sk-41B]_-;_-@_-"/>
    <numFmt numFmtId="182" formatCode="_-* #,##0.00\ [$€-1]_-;\-* #,##0.00\ [$€-1]_-;_-* &quot;-&quot;??\ [$€-1]_-;_-@_-"/>
    <numFmt numFmtId="183" formatCode="#,##0.00_ ;\-#,##0.00\ "/>
    <numFmt numFmtId="184" formatCode="#,##0\ _S_k"/>
    <numFmt numFmtId="185" formatCode="_-* #,##0.00\ [$€-41B]_-;\-* #,##0.00\ [$€-41B]_-;_-* &quot;-&quot;??\ [$€-41B]_-;_-@_-"/>
    <numFmt numFmtId="186" formatCode="_-* #,##0.0\ _€_-;\-* #,##0.0\ _€_-;_-* &quot;-&quot;??\ _€_-;_-@_-"/>
    <numFmt numFmtId="187" formatCode="_-* #,##0\ _€_-;\-* #,##0\ _€_-;_-* &quot;-&quot;??\ _€_-;_-@_-"/>
    <numFmt numFmtId="188" formatCode="_-* #,##0.000\ _€_-;\-* #,##0.000\ _€_-;_-* &quot;-&quot;??\ _€_-;_-@_-"/>
    <numFmt numFmtId="189" formatCode="_-* #,##0.0\ [$€-1]_-;\-* #,##0.0\ [$€-1]_-;_-* &quot;-&quot;??\ [$€-1]_-;_-@_-"/>
    <numFmt numFmtId="190" formatCode="_-* #,##0\ [$€-1]_-;\-* #,##0\ [$€-1]_-;_-* &quot;-&quot;??\ [$€-1]_-;_-@_-"/>
    <numFmt numFmtId="191" formatCode="0.0"/>
    <numFmt numFmtId="192" formatCode="#,##0.0\ _S_k"/>
    <numFmt numFmtId="193" formatCode="[$-41B]d\.\ mmmm\ yyyy"/>
  </numFmts>
  <fonts count="7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u val="single"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2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4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10"/>
      <name val="Times New Roman"/>
      <family val="1"/>
    </font>
    <font>
      <sz val="14"/>
      <name val="Times New Roman"/>
      <family val="1"/>
    </font>
    <font>
      <sz val="12"/>
      <color indexed="60"/>
      <name val="Times New Roman"/>
      <family val="1"/>
    </font>
    <font>
      <sz val="16"/>
      <name val="Arial"/>
      <family val="2"/>
    </font>
    <font>
      <sz val="12"/>
      <color indexed="36"/>
      <name val="Times New Roman"/>
      <family val="1"/>
    </font>
    <font>
      <b/>
      <sz val="14"/>
      <color indexed="8"/>
      <name val="Times New Roman"/>
      <family val="1"/>
    </font>
    <font>
      <sz val="12"/>
      <color indexed="56"/>
      <name val="Times New Roman"/>
      <family val="1"/>
    </font>
    <font>
      <sz val="12"/>
      <color indexed="17"/>
      <name val="Times New Roman"/>
      <family val="1"/>
    </font>
    <font>
      <sz val="12"/>
      <color indexed="10"/>
      <name val="Arial"/>
      <family val="2"/>
    </font>
    <font>
      <b/>
      <sz val="12"/>
      <color indexed="10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i/>
      <sz val="10"/>
      <color rgb="FF000000"/>
      <name val="Arial"/>
      <family val="2"/>
    </font>
    <font>
      <b/>
      <sz val="10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double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double"/>
      <right style="double"/>
      <top style="thin"/>
      <bottom style="thin"/>
    </border>
    <border>
      <left style="medium"/>
      <right style="double"/>
      <top style="thin"/>
      <bottom style="medium"/>
    </border>
    <border>
      <left style="double"/>
      <right style="double"/>
      <top style="medium"/>
      <bottom style="thin"/>
    </border>
    <border>
      <left style="double"/>
      <right style="double"/>
      <top style="thin"/>
      <bottom style="medium"/>
    </border>
    <border>
      <left style="medium"/>
      <right style="medium"/>
      <top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/>
      <top style="medium"/>
      <bottom/>
    </border>
    <border>
      <left style="double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double"/>
      <top style="thin"/>
      <bottom>
        <color indexed="63"/>
      </bottom>
    </border>
    <border>
      <left/>
      <right/>
      <top style="medium"/>
      <bottom style="medium"/>
    </border>
    <border>
      <left style="medium"/>
      <right style="double"/>
      <top style="medium"/>
      <bottom style="thin"/>
    </border>
    <border>
      <left style="double"/>
      <right style="medium"/>
      <top style="thin"/>
      <bottom style="medium"/>
    </border>
    <border>
      <left style="double"/>
      <right style="double"/>
      <top style="medium"/>
      <bottom/>
    </border>
    <border>
      <left style="double"/>
      <right style="double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double"/>
      <top style="thin"/>
      <bottom style="medium"/>
    </border>
    <border>
      <left style="medium"/>
      <right style="double"/>
      <top/>
      <bottom style="medium"/>
    </border>
    <border>
      <left style="double"/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medium"/>
      <top style="medium"/>
      <bottom style="thin"/>
    </border>
    <border>
      <left style="double"/>
      <right style="double"/>
      <top/>
      <bottom style="medium"/>
    </border>
    <border>
      <left style="double"/>
      <right style="double"/>
      <top style="medium"/>
      <bottom style="medium"/>
    </border>
    <border>
      <left style="medium"/>
      <right style="double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medium"/>
      <bottom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double"/>
      <top style="medium"/>
      <bottom/>
    </border>
    <border>
      <left style="medium"/>
      <right style="double"/>
      <top style="medium"/>
      <bottom style="medium"/>
    </border>
    <border>
      <left style="double"/>
      <right style="medium"/>
      <top>
        <color indexed="63"/>
      </top>
      <bottom style="thin"/>
    </border>
    <border>
      <left>
        <color indexed="63"/>
      </left>
      <right style="medium"/>
      <top style="medium"/>
      <bottom/>
    </border>
    <border>
      <left>
        <color indexed="63"/>
      </left>
      <right style="medium"/>
      <top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thick"/>
      <bottom style="thin"/>
    </border>
    <border>
      <left style="medium"/>
      <right style="double"/>
      <top style="thick"/>
      <bottom style="thin"/>
    </border>
    <border>
      <left style="double"/>
      <right style="double"/>
      <top style="thick"/>
      <bottom style="thin"/>
    </border>
    <border>
      <left style="double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/>
      <top style="medium"/>
      <bottom style="medium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0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19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0" fillId="0" borderId="2" applyNumberFormat="0" applyFill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2" fillId="0" borderId="0" applyNumberFormat="0" applyFill="0" applyBorder="0" applyAlignment="0" applyProtection="0"/>
    <xf numFmtId="0" fontId="63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4" fillId="0" borderId="0" applyNumberFormat="0" applyBorder="0" applyProtection="0">
      <alignment/>
    </xf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0" fillId="22" borderId="5" applyNumberFormat="0" applyFont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23" borderId="8" applyNumberFormat="0" applyAlignment="0" applyProtection="0"/>
    <xf numFmtId="0" fontId="73" fillId="24" borderId="8" applyNumberFormat="0" applyAlignment="0" applyProtection="0"/>
    <xf numFmtId="0" fontId="74" fillId="24" borderId="9" applyNumberFormat="0" applyAlignment="0" applyProtection="0"/>
    <xf numFmtId="0" fontId="75" fillId="0" borderId="0" applyNumberFormat="0" applyFill="0" applyBorder="0" applyAlignment="0" applyProtection="0"/>
    <xf numFmtId="0" fontId="7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</cellStyleXfs>
  <cellXfs count="459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32" borderId="11" xfId="0" applyFont="1" applyFill="1" applyBorder="1" applyAlignment="1">
      <alignment horizontal="center"/>
    </xf>
    <xf numFmtId="184" fontId="3" fillId="32" borderId="11" xfId="0" applyNumberFormat="1" applyFont="1" applyFill="1" applyBorder="1" applyAlignment="1">
      <alignment horizontal="center"/>
    </xf>
    <xf numFmtId="0" fontId="3" fillId="32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0" borderId="10" xfId="0" applyFont="1" applyBorder="1" applyAlignment="1">
      <alignment vertical="center"/>
    </xf>
    <xf numFmtId="187" fontId="4" fillId="0" borderId="16" xfId="33" applyNumberFormat="1" applyFont="1" applyBorder="1" applyAlignment="1">
      <alignment vertical="center"/>
    </xf>
    <xf numFmtId="0" fontId="3" fillId="34" borderId="10" xfId="0" applyFont="1" applyFill="1" applyBorder="1" applyAlignment="1">
      <alignment/>
    </xf>
    <xf numFmtId="0" fontId="4" fillId="33" borderId="17" xfId="0" applyFont="1" applyFill="1" applyBorder="1" applyAlignment="1">
      <alignment vertical="center"/>
    </xf>
    <xf numFmtId="187" fontId="3" fillId="0" borderId="18" xfId="33" applyNumberFormat="1" applyFont="1" applyBorder="1" applyAlignment="1">
      <alignment vertical="center"/>
    </xf>
    <xf numFmtId="187" fontId="3" fillId="0" borderId="16" xfId="33" applyNumberFormat="1" applyFont="1" applyBorder="1" applyAlignment="1">
      <alignment horizontal="left"/>
    </xf>
    <xf numFmtId="187" fontId="4" fillId="0" borderId="16" xfId="33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3" fillId="0" borderId="16" xfId="0" applyFont="1" applyBorder="1" applyAlignment="1">
      <alignment horizontal="left"/>
    </xf>
    <xf numFmtId="187" fontId="4" fillId="33" borderId="19" xfId="0" applyNumberFormat="1" applyFont="1" applyFill="1" applyBorder="1" applyAlignment="1">
      <alignment horizontal="left"/>
    </xf>
    <xf numFmtId="187" fontId="4" fillId="33" borderId="19" xfId="33" applyNumberFormat="1" applyFont="1" applyFill="1" applyBorder="1" applyAlignment="1">
      <alignment horizontal="left"/>
    </xf>
    <xf numFmtId="187" fontId="4" fillId="33" borderId="13" xfId="0" applyNumberFormat="1" applyFont="1" applyFill="1" applyBorder="1" applyAlignment="1">
      <alignment horizontal="left"/>
    </xf>
    <xf numFmtId="187" fontId="4" fillId="33" borderId="11" xfId="0" applyNumberFormat="1" applyFont="1" applyFill="1" applyBorder="1" applyAlignment="1">
      <alignment horizontal="left"/>
    </xf>
    <xf numFmtId="187" fontId="4" fillId="33" borderId="14" xfId="0" applyNumberFormat="1" applyFont="1" applyFill="1" applyBorder="1" applyAlignment="1">
      <alignment horizontal="left"/>
    </xf>
    <xf numFmtId="187" fontId="4" fillId="33" borderId="20" xfId="0" applyNumberFormat="1" applyFont="1" applyFill="1" applyBorder="1" applyAlignment="1">
      <alignment horizontal="left"/>
    </xf>
    <xf numFmtId="187" fontId="4" fillId="33" borderId="15" xfId="0" applyNumberFormat="1" applyFont="1" applyFill="1" applyBorder="1" applyAlignment="1">
      <alignment horizontal="left"/>
    </xf>
    <xf numFmtId="187" fontId="4" fillId="33" borderId="12" xfId="0" applyNumberFormat="1" applyFont="1" applyFill="1" applyBorder="1" applyAlignment="1">
      <alignment horizontal="left"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180" fontId="7" fillId="0" borderId="0" xfId="0" applyNumberFormat="1" applyFont="1" applyAlignment="1">
      <alignment/>
    </xf>
    <xf numFmtId="0" fontId="7" fillId="0" borderId="0" xfId="0" applyFont="1" applyFill="1" applyBorder="1" applyAlignment="1">
      <alignment/>
    </xf>
    <xf numFmtId="0" fontId="10" fillId="0" borderId="0" xfId="0" applyFont="1" applyBorder="1" applyAlignment="1">
      <alignment horizontal="center"/>
    </xf>
    <xf numFmtId="0" fontId="10" fillId="32" borderId="11" xfId="0" applyFont="1" applyFill="1" applyBorder="1" applyAlignment="1">
      <alignment horizontal="center"/>
    </xf>
    <xf numFmtId="182" fontId="10" fillId="32" borderId="11" xfId="0" applyNumberFormat="1" applyFont="1" applyFill="1" applyBorder="1" applyAlignment="1">
      <alignment horizontal="center"/>
    </xf>
    <xf numFmtId="184" fontId="10" fillId="32" borderId="11" xfId="0" applyNumberFormat="1" applyFont="1" applyFill="1" applyBorder="1" applyAlignment="1">
      <alignment horizontal="center"/>
    </xf>
    <xf numFmtId="0" fontId="10" fillId="32" borderId="12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10" fillId="0" borderId="21" xfId="0" applyFont="1" applyBorder="1" applyAlignment="1">
      <alignment horizontal="center"/>
    </xf>
    <xf numFmtId="180" fontId="10" fillId="33" borderId="22" xfId="0" applyNumberFormat="1" applyFont="1" applyFill="1" applyBorder="1" applyAlignment="1">
      <alignment/>
    </xf>
    <xf numFmtId="180" fontId="10" fillId="33" borderId="0" xfId="0" applyNumberFormat="1" applyFont="1" applyFill="1" applyBorder="1" applyAlignment="1">
      <alignment/>
    </xf>
    <xf numFmtId="180" fontId="10" fillId="0" borderId="0" xfId="0" applyNumberFormat="1" applyFont="1" applyFill="1" applyBorder="1" applyAlignment="1">
      <alignment vertical="center"/>
    </xf>
    <xf numFmtId="0" fontId="10" fillId="0" borderId="10" xfId="0" applyFont="1" applyBorder="1" applyAlignment="1">
      <alignment horizontal="left"/>
    </xf>
    <xf numFmtId="0" fontId="10" fillId="0" borderId="16" xfId="0" applyFont="1" applyBorder="1" applyAlignment="1">
      <alignment/>
    </xf>
    <xf numFmtId="187" fontId="10" fillId="0" borderId="16" xfId="33" applyNumberFormat="1" applyFont="1" applyBorder="1" applyAlignment="1">
      <alignment/>
    </xf>
    <xf numFmtId="187" fontId="10" fillId="0" borderId="23" xfId="33" applyNumberFormat="1" applyFont="1" applyBorder="1" applyAlignment="1">
      <alignment/>
    </xf>
    <xf numFmtId="0" fontId="10" fillId="0" borderId="17" xfId="0" applyFont="1" applyBorder="1" applyAlignment="1">
      <alignment horizontal="left"/>
    </xf>
    <xf numFmtId="0" fontId="10" fillId="0" borderId="19" xfId="0" applyFont="1" applyBorder="1" applyAlignment="1">
      <alignment/>
    </xf>
    <xf numFmtId="187" fontId="10" fillId="0" borderId="19" xfId="33" applyNumberFormat="1" applyFont="1" applyBorder="1" applyAlignment="1">
      <alignment/>
    </xf>
    <xf numFmtId="187" fontId="10" fillId="0" borderId="22" xfId="33" applyNumberFormat="1" applyFont="1" applyBorder="1" applyAlignment="1">
      <alignment horizontal="center"/>
    </xf>
    <xf numFmtId="187" fontId="10" fillId="33" borderId="24" xfId="33" applyNumberFormat="1" applyFont="1" applyFill="1" applyBorder="1" applyAlignment="1">
      <alignment/>
    </xf>
    <xf numFmtId="0" fontId="10" fillId="0" borderId="0" xfId="0" applyFont="1" applyBorder="1" applyAlignment="1">
      <alignment/>
    </xf>
    <xf numFmtId="0" fontId="9" fillId="32" borderId="17" xfId="0" applyFont="1" applyFill="1" applyBorder="1" applyAlignment="1">
      <alignment/>
    </xf>
    <xf numFmtId="0" fontId="10" fillId="32" borderId="19" xfId="0" applyFont="1" applyFill="1" applyBorder="1" applyAlignment="1">
      <alignment/>
    </xf>
    <xf numFmtId="187" fontId="10" fillId="32" borderId="19" xfId="33" applyNumberFormat="1" applyFont="1" applyFill="1" applyBorder="1" applyAlignment="1">
      <alignment/>
    </xf>
    <xf numFmtId="0" fontId="10" fillId="34" borderId="0" xfId="0" applyFont="1" applyFill="1" applyBorder="1" applyAlignment="1">
      <alignment horizontal="left"/>
    </xf>
    <xf numFmtId="187" fontId="10" fillId="34" borderId="0" xfId="33" applyNumberFormat="1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0" borderId="25" xfId="0" applyFont="1" applyBorder="1" applyAlignment="1">
      <alignment horizontal="left"/>
    </xf>
    <xf numFmtId="187" fontId="10" fillId="33" borderId="26" xfId="33" applyNumberFormat="1" applyFont="1" applyFill="1" applyBorder="1" applyAlignment="1">
      <alignment/>
    </xf>
    <xf numFmtId="0" fontId="10" fillId="0" borderId="0" xfId="0" applyFont="1" applyBorder="1" applyAlignment="1">
      <alignment horizontal="left"/>
    </xf>
    <xf numFmtId="187" fontId="10" fillId="0" borderId="0" xfId="33" applyNumberFormat="1" applyFont="1" applyBorder="1" applyAlignment="1">
      <alignment/>
    </xf>
    <xf numFmtId="187" fontId="10" fillId="0" borderId="21" xfId="33" applyNumberFormat="1" applyFont="1" applyBorder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187" fontId="10" fillId="0" borderId="0" xfId="33" applyNumberFormat="1" applyFont="1" applyFill="1" applyAlignment="1">
      <alignment/>
    </xf>
    <xf numFmtId="0" fontId="7" fillId="0" borderId="27" xfId="0" applyFont="1" applyFill="1" applyBorder="1" applyAlignment="1">
      <alignment/>
    </xf>
    <xf numFmtId="0" fontId="10" fillId="0" borderId="16" xfId="0" applyFont="1" applyFill="1" applyBorder="1" applyAlignment="1">
      <alignment/>
    </xf>
    <xf numFmtId="187" fontId="10" fillId="0" borderId="16" xfId="33" applyNumberFormat="1" applyFont="1" applyFill="1" applyBorder="1" applyAlignment="1">
      <alignment/>
    </xf>
    <xf numFmtId="180" fontId="10" fillId="35" borderId="17" xfId="0" applyNumberFormat="1" applyFont="1" applyFill="1" applyBorder="1" applyAlignment="1">
      <alignment vertical="center"/>
    </xf>
    <xf numFmtId="0" fontId="10" fillId="32" borderId="19" xfId="0" applyFont="1" applyFill="1" applyBorder="1" applyAlignment="1">
      <alignment/>
    </xf>
    <xf numFmtId="187" fontId="7" fillId="0" borderId="0" xfId="33" applyNumberFormat="1" applyFont="1" applyAlignment="1">
      <alignment/>
    </xf>
    <xf numFmtId="180" fontId="10" fillId="35" borderId="10" xfId="0" applyNumberFormat="1" applyFont="1" applyFill="1" applyBorder="1" applyAlignment="1">
      <alignment vertical="center"/>
    </xf>
    <xf numFmtId="0" fontId="10" fillId="32" borderId="16" xfId="0" applyFont="1" applyFill="1" applyBorder="1" applyAlignment="1">
      <alignment/>
    </xf>
    <xf numFmtId="187" fontId="10" fillId="32" borderId="16" xfId="33" applyNumberFormat="1" applyFont="1" applyFill="1" applyBorder="1" applyAlignment="1">
      <alignment/>
    </xf>
    <xf numFmtId="180" fontId="10" fillId="0" borderId="17" xfId="0" applyNumberFormat="1" applyFont="1" applyFill="1" applyBorder="1" applyAlignment="1">
      <alignment vertical="center"/>
    </xf>
    <xf numFmtId="0" fontId="8" fillId="0" borderId="19" xfId="0" applyFont="1" applyBorder="1" applyAlignment="1">
      <alignment/>
    </xf>
    <xf numFmtId="187" fontId="7" fillId="0" borderId="28" xfId="33" applyNumberFormat="1" applyFont="1" applyBorder="1" applyAlignment="1">
      <alignment/>
    </xf>
    <xf numFmtId="0" fontId="14" fillId="35" borderId="29" xfId="0" applyFont="1" applyFill="1" applyBorder="1" applyAlignment="1">
      <alignment horizontal="center"/>
    </xf>
    <xf numFmtId="0" fontId="10" fillId="34" borderId="30" xfId="46" applyFont="1" applyFill="1" applyBorder="1" applyAlignment="1">
      <alignment horizontal="left"/>
      <protection/>
    </xf>
    <xf numFmtId="0" fontId="10" fillId="34" borderId="30" xfId="46" applyFont="1" applyFill="1" applyBorder="1">
      <alignment/>
      <protection/>
    </xf>
    <xf numFmtId="0" fontId="10" fillId="0" borderId="16" xfId="46" applyFont="1" applyFill="1" applyBorder="1" applyAlignment="1">
      <alignment horizontal="left"/>
      <protection/>
    </xf>
    <xf numFmtId="0" fontId="10" fillId="0" borderId="16" xfId="46" applyFont="1" applyFill="1" applyBorder="1">
      <alignment/>
      <protection/>
    </xf>
    <xf numFmtId="0" fontId="10" fillId="0" borderId="16" xfId="0" applyFont="1" applyFill="1" applyBorder="1" applyAlignment="1">
      <alignment horizontal="left"/>
    </xf>
    <xf numFmtId="0" fontId="10" fillId="34" borderId="16" xfId="0" applyFont="1" applyFill="1" applyBorder="1" applyAlignment="1">
      <alignment horizontal="left"/>
    </xf>
    <xf numFmtId="0" fontId="9" fillId="0" borderId="16" xfId="0" applyFont="1" applyFill="1" applyBorder="1" applyAlignment="1">
      <alignment horizontal="left"/>
    </xf>
    <xf numFmtId="15" fontId="10" fillId="34" borderId="16" xfId="0" applyNumberFormat="1" applyFont="1" applyFill="1" applyBorder="1" applyAlignment="1">
      <alignment/>
    </xf>
    <xf numFmtId="0" fontId="10" fillId="32" borderId="27" xfId="0" applyFont="1" applyFill="1" applyBorder="1" applyAlignment="1">
      <alignment horizontal="center"/>
    </xf>
    <xf numFmtId="0" fontId="7" fillId="34" borderId="31" xfId="0" applyFont="1" applyFill="1" applyBorder="1" applyAlignment="1">
      <alignment/>
    </xf>
    <xf numFmtId="187" fontId="14" fillId="34" borderId="16" xfId="33" applyNumberFormat="1" applyFont="1" applyFill="1" applyBorder="1" applyAlignment="1">
      <alignment horizontal="center"/>
    </xf>
    <xf numFmtId="187" fontId="13" fillId="0" borderId="32" xfId="33" applyNumberFormat="1" applyFont="1" applyBorder="1" applyAlignment="1">
      <alignment/>
    </xf>
    <xf numFmtId="187" fontId="13" fillId="0" borderId="16" xfId="33" applyNumberFormat="1" applyFont="1" applyBorder="1" applyAlignment="1">
      <alignment/>
    </xf>
    <xf numFmtId="0" fontId="7" fillId="35" borderId="33" xfId="0" applyFont="1" applyFill="1" applyBorder="1" applyAlignment="1">
      <alignment/>
    </xf>
    <xf numFmtId="187" fontId="8" fillId="35" borderId="34" xfId="33" applyNumberFormat="1" applyFont="1" applyFill="1" applyBorder="1" applyAlignment="1">
      <alignment/>
    </xf>
    <xf numFmtId="187" fontId="8" fillId="35" borderId="19" xfId="33" applyNumberFormat="1" applyFont="1" applyFill="1" applyBorder="1" applyAlignment="1">
      <alignment/>
    </xf>
    <xf numFmtId="0" fontId="10" fillId="34" borderId="32" xfId="0" applyFont="1" applyFill="1" applyBorder="1" applyAlignment="1">
      <alignment horizontal="left"/>
    </xf>
    <xf numFmtId="0" fontId="10" fillId="0" borderId="32" xfId="0" applyFont="1" applyFill="1" applyBorder="1" applyAlignment="1">
      <alignment horizontal="left"/>
    </xf>
    <xf numFmtId="187" fontId="10" fillId="0" borderId="0" xfId="33" applyNumberFormat="1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187" fontId="4" fillId="0" borderId="0" xfId="0" applyNumberFormat="1" applyFont="1" applyFill="1" applyBorder="1" applyAlignment="1">
      <alignment horizontal="left"/>
    </xf>
    <xf numFmtId="43" fontId="4" fillId="0" borderId="0" xfId="0" applyNumberFormat="1" applyFont="1" applyFill="1" applyBorder="1" applyAlignment="1">
      <alignment horizontal="left"/>
    </xf>
    <xf numFmtId="187" fontId="4" fillId="0" borderId="0" xfId="33" applyNumberFormat="1" applyFont="1" applyFill="1" applyBorder="1" applyAlignment="1">
      <alignment horizontal="left"/>
    </xf>
    <xf numFmtId="43" fontId="4" fillId="0" borderId="0" xfId="33" applyNumberFormat="1" applyFont="1" applyFill="1" applyBorder="1" applyAlignment="1">
      <alignment horizontal="left"/>
    </xf>
    <xf numFmtId="0" fontId="10" fillId="32" borderId="35" xfId="0" applyFont="1" applyFill="1" applyBorder="1" applyAlignment="1">
      <alignment horizontal="center"/>
    </xf>
    <xf numFmtId="180" fontId="10" fillId="35" borderId="25" xfId="0" applyNumberFormat="1" applyFont="1" applyFill="1" applyBorder="1" applyAlignment="1">
      <alignment vertical="center"/>
    </xf>
    <xf numFmtId="0" fontId="10" fillId="32" borderId="36" xfId="0" applyFont="1" applyFill="1" applyBorder="1" applyAlignment="1">
      <alignment/>
    </xf>
    <xf numFmtId="187" fontId="10" fillId="32" borderId="37" xfId="33" applyNumberFormat="1" applyFont="1" applyFill="1" applyBorder="1" applyAlignment="1">
      <alignment/>
    </xf>
    <xf numFmtId="187" fontId="3" fillId="0" borderId="38" xfId="33" applyNumberFormat="1" applyFont="1" applyBorder="1" applyAlignment="1">
      <alignment vertical="center"/>
    </xf>
    <xf numFmtId="187" fontId="3" fillId="0" borderId="23" xfId="33" applyNumberFormat="1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187" fontId="4" fillId="33" borderId="28" xfId="0" applyNumberFormat="1" applyFont="1" applyFill="1" applyBorder="1" applyAlignment="1">
      <alignment horizontal="left"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20" fillId="35" borderId="29" xfId="0" applyFont="1" applyFill="1" applyBorder="1" applyAlignment="1">
      <alignment horizontal="center"/>
    </xf>
    <xf numFmtId="0" fontId="20" fillId="35" borderId="39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0" fontId="14" fillId="35" borderId="40" xfId="0" applyFont="1" applyFill="1" applyBorder="1" applyAlignment="1">
      <alignment horizontal="center"/>
    </xf>
    <xf numFmtId="0" fontId="14" fillId="35" borderId="40" xfId="0" applyFont="1" applyFill="1" applyBorder="1" applyAlignment="1">
      <alignment/>
    </xf>
    <xf numFmtId="0" fontId="10" fillId="34" borderId="41" xfId="46" applyFont="1" applyFill="1" applyBorder="1" applyAlignment="1">
      <alignment horizontal="right"/>
      <protection/>
    </xf>
    <xf numFmtId="0" fontId="10" fillId="0" borderId="10" xfId="46" applyFont="1" applyFill="1" applyBorder="1" applyAlignment="1">
      <alignment horizontal="right"/>
      <protection/>
    </xf>
    <xf numFmtId="0" fontId="10" fillId="0" borderId="10" xfId="0" applyFont="1" applyFill="1" applyBorder="1" applyAlignment="1">
      <alignment horizontal="right"/>
    </xf>
    <xf numFmtId="0" fontId="10" fillId="34" borderId="10" xfId="0" applyFont="1" applyFill="1" applyBorder="1" applyAlignment="1">
      <alignment horizontal="right"/>
    </xf>
    <xf numFmtId="0" fontId="9" fillId="0" borderId="10" xfId="0" applyFont="1" applyFill="1" applyBorder="1" applyAlignment="1">
      <alignment horizontal="right"/>
    </xf>
    <xf numFmtId="0" fontId="10" fillId="0" borderId="10" xfId="0" applyFont="1" applyBorder="1" applyAlignment="1">
      <alignment horizontal="right"/>
    </xf>
    <xf numFmtId="0" fontId="10" fillId="0" borderId="25" xfId="0" applyFont="1" applyBorder="1" applyAlignment="1">
      <alignment horizontal="right"/>
    </xf>
    <xf numFmtId="187" fontId="14" fillId="34" borderId="23" xfId="33" applyNumberFormat="1" applyFont="1" applyFill="1" applyBorder="1" applyAlignment="1">
      <alignment horizontal="center"/>
    </xf>
    <xf numFmtId="187" fontId="13" fillId="0" borderId="23" xfId="33" applyNumberFormat="1" applyFont="1" applyBorder="1" applyAlignment="1">
      <alignment/>
    </xf>
    <xf numFmtId="187" fontId="8" fillId="35" borderId="28" xfId="33" applyNumberFormat="1" applyFont="1" applyFill="1" applyBorder="1" applyAlignment="1">
      <alignment/>
    </xf>
    <xf numFmtId="0" fontId="7" fillId="0" borderId="0" xfId="0" applyFont="1" applyAlignment="1">
      <alignment horizontal="right"/>
    </xf>
    <xf numFmtId="0" fontId="10" fillId="0" borderId="17" xfId="0" applyFont="1" applyBorder="1" applyAlignment="1">
      <alignment horizontal="right"/>
    </xf>
    <xf numFmtId="0" fontId="9" fillId="32" borderId="17" xfId="0" applyFont="1" applyFill="1" applyBorder="1" applyAlignment="1">
      <alignment horizontal="right"/>
    </xf>
    <xf numFmtId="0" fontId="7" fillId="0" borderId="27" xfId="0" applyFont="1" applyFill="1" applyBorder="1" applyAlignment="1">
      <alignment horizontal="right"/>
    </xf>
    <xf numFmtId="180" fontId="10" fillId="35" borderId="17" xfId="0" applyNumberFormat="1" applyFont="1" applyFill="1" applyBorder="1" applyAlignment="1">
      <alignment horizontal="right" vertical="center"/>
    </xf>
    <xf numFmtId="180" fontId="10" fillId="0" borderId="0" xfId="0" applyNumberFormat="1" applyFont="1" applyFill="1" applyBorder="1" applyAlignment="1">
      <alignment horizontal="right" vertical="center"/>
    </xf>
    <xf numFmtId="180" fontId="10" fillId="35" borderId="10" xfId="0" applyNumberFormat="1" applyFont="1" applyFill="1" applyBorder="1" applyAlignment="1">
      <alignment horizontal="right" vertical="center"/>
    </xf>
    <xf numFmtId="180" fontId="10" fillId="35" borderId="25" xfId="0" applyNumberFormat="1" applyFont="1" applyFill="1" applyBorder="1" applyAlignment="1">
      <alignment horizontal="right" vertical="center"/>
    </xf>
    <xf numFmtId="180" fontId="10" fillId="0" borderId="17" xfId="0" applyNumberFormat="1" applyFont="1" applyFill="1" applyBorder="1" applyAlignment="1">
      <alignment horizontal="right" vertical="center"/>
    </xf>
    <xf numFmtId="0" fontId="7" fillId="33" borderId="13" xfId="0" applyFont="1" applyFill="1" applyBorder="1" applyAlignment="1">
      <alignment horizontal="right"/>
    </xf>
    <xf numFmtId="0" fontId="7" fillId="33" borderId="14" xfId="0" applyFont="1" applyFill="1" applyBorder="1" applyAlignment="1">
      <alignment horizontal="right"/>
    </xf>
    <xf numFmtId="192" fontId="7" fillId="0" borderId="0" xfId="0" applyNumberFormat="1" applyFont="1" applyFill="1" applyBorder="1" applyAlignment="1">
      <alignment/>
    </xf>
    <xf numFmtId="192" fontId="8" fillId="0" borderId="0" xfId="0" applyNumberFormat="1" applyFont="1" applyFill="1" applyBorder="1" applyAlignment="1">
      <alignment/>
    </xf>
    <xf numFmtId="192" fontId="10" fillId="0" borderId="0" xfId="0" applyNumberFormat="1" applyFont="1" applyFill="1" applyBorder="1" applyAlignment="1">
      <alignment vertical="center"/>
    </xf>
    <xf numFmtId="192" fontId="10" fillId="0" borderId="0" xfId="33" applyNumberFormat="1" applyFont="1" applyFill="1" applyBorder="1" applyAlignment="1">
      <alignment/>
    </xf>
    <xf numFmtId="192" fontId="9" fillId="0" borderId="0" xfId="0" applyNumberFormat="1" applyFont="1" applyFill="1" applyBorder="1" applyAlignment="1">
      <alignment vertical="center"/>
    </xf>
    <xf numFmtId="192" fontId="9" fillId="0" borderId="0" xfId="0" applyNumberFormat="1" applyFont="1" applyFill="1" applyBorder="1" applyAlignment="1">
      <alignment/>
    </xf>
    <xf numFmtId="192" fontId="10" fillId="0" borderId="0" xfId="0" applyNumberFormat="1" applyFont="1" applyFill="1" applyBorder="1" applyAlignment="1">
      <alignment/>
    </xf>
    <xf numFmtId="192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180" fontId="7" fillId="0" borderId="0" xfId="0" applyNumberFormat="1" applyFont="1" applyFill="1" applyAlignment="1">
      <alignment/>
    </xf>
    <xf numFmtId="4" fontId="10" fillId="0" borderId="0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192" fontId="10" fillId="0" borderId="0" xfId="0" applyNumberFormat="1" applyFont="1" applyFill="1" applyBorder="1" applyAlignment="1">
      <alignment horizontal="center"/>
    </xf>
    <xf numFmtId="184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82" fontId="10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vertical="center"/>
    </xf>
    <xf numFmtId="187" fontId="9" fillId="0" borderId="0" xfId="33" applyNumberFormat="1" applyFont="1" applyFill="1" applyBorder="1" applyAlignment="1">
      <alignment vertical="center"/>
    </xf>
    <xf numFmtId="187" fontId="10" fillId="0" borderId="0" xfId="33" applyNumberFormat="1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/>
    </xf>
    <xf numFmtId="187" fontId="9" fillId="0" borderId="0" xfId="33" applyNumberFormat="1" applyFont="1" applyFill="1" applyBorder="1" applyAlignment="1">
      <alignment/>
    </xf>
    <xf numFmtId="44" fontId="9" fillId="0" borderId="0" xfId="38" applyFont="1" applyFill="1" applyBorder="1" applyAlignment="1">
      <alignment/>
    </xf>
    <xf numFmtId="192" fontId="11" fillId="0" borderId="0" xfId="49" applyNumberFormat="1" applyFont="1" applyFill="1" applyBorder="1" applyAlignment="1">
      <alignment/>
    </xf>
    <xf numFmtId="182" fontId="11" fillId="0" borderId="0" xfId="49" applyNumberFormat="1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192" fontId="13" fillId="0" borderId="0" xfId="33" applyNumberFormat="1" applyFont="1" applyFill="1" applyBorder="1" applyAlignment="1">
      <alignment/>
    </xf>
    <xf numFmtId="192" fontId="14" fillId="0" borderId="0" xfId="33" applyNumberFormat="1" applyFont="1" applyFill="1" applyBorder="1" applyAlignment="1">
      <alignment horizontal="center"/>
    </xf>
    <xf numFmtId="182" fontId="12" fillId="0" borderId="0" xfId="49" applyNumberFormat="1" applyFont="1" applyFill="1" applyBorder="1" applyAlignment="1">
      <alignment/>
    </xf>
    <xf numFmtId="192" fontId="13" fillId="0" borderId="0" xfId="33" applyNumberFormat="1" applyFont="1" applyFill="1" applyBorder="1" applyAlignment="1">
      <alignment/>
    </xf>
    <xf numFmtId="182" fontId="8" fillId="0" borderId="0" xfId="0" applyNumberFormat="1" applyFont="1" applyFill="1" applyBorder="1" applyAlignment="1">
      <alignment/>
    </xf>
    <xf numFmtId="0" fontId="10" fillId="0" borderId="42" xfId="0" applyFont="1" applyBorder="1" applyAlignment="1">
      <alignment horizontal="right"/>
    </xf>
    <xf numFmtId="0" fontId="10" fillId="0" borderId="43" xfId="0" applyFont="1" applyBorder="1" applyAlignment="1">
      <alignment horizontal="right"/>
    </xf>
    <xf numFmtId="180" fontId="10" fillId="33" borderId="21" xfId="0" applyNumberFormat="1" applyFont="1" applyFill="1" applyBorder="1" applyAlignment="1">
      <alignment/>
    </xf>
    <xf numFmtId="0" fontId="10" fillId="34" borderId="10" xfId="0" applyFont="1" applyFill="1" applyBorder="1" applyAlignment="1" quotePrefix="1">
      <alignment horizontal="right"/>
    </xf>
    <xf numFmtId="0" fontId="10" fillId="34" borderId="16" xfId="0" applyFont="1" applyFill="1" applyBorder="1" applyAlignment="1">
      <alignment/>
    </xf>
    <xf numFmtId="0" fontId="18" fillId="0" borderId="0" xfId="0" applyFont="1" applyAlignment="1">
      <alignment/>
    </xf>
    <xf numFmtId="187" fontId="4" fillId="36" borderId="16" xfId="33" applyNumberFormat="1" applyFont="1" applyFill="1" applyBorder="1" applyAlignment="1">
      <alignment horizontal="left"/>
    </xf>
    <xf numFmtId="0" fontId="3" fillId="0" borderId="10" xfId="0" applyFont="1" applyBorder="1" applyAlignment="1">
      <alignment vertical="center"/>
    </xf>
    <xf numFmtId="0" fontId="4" fillId="36" borderId="10" xfId="0" applyFont="1" applyFill="1" applyBorder="1" applyAlignment="1">
      <alignment vertical="center"/>
    </xf>
    <xf numFmtId="187" fontId="4" fillId="36" borderId="16" xfId="0" applyNumberFormat="1" applyFont="1" applyFill="1" applyBorder="1" applyAlignment="1">
      <alignment horizontal="left"/>
    </xf>
    <xf numFmtId="0" fontId="4" fillId="36" borderId="10" xfId="0" applyFont="1" applyFill="1" applyBorder="1" applyAlignment="1">
      <alignment/>
    </xf>
    <xf numFmtId="0" fontId="10" fillId="0" borderId="32" xfId="46" applyFont="1" applyFill="1" applyBorder="1" applyAlignment="1" quotePrefix="1">
      <alignment horizontal="right"/>
      <protection/>
    </xf>
    <xf numFmtId="0" fontId="10" fillId="34" borderId="32" xfId="0" applyFont="1" applyFill="1" applyBorder="1" applyAlignment="1" quotePrefix="1">
      <alignment horizontal="right"/>
    </xf>
    <xf numFmtId="0" fontId="10" fillId="34" borderId="44" xfId="46" applyFont="1" applyFill="1" applyBorder="1" applyAlignment="1" quotePrefix="1">
      <alignment horizontal="right"/>
      <protection/>
    </xf>
    <xf numFmtId="0" fontId="10" fillId="0" borderId="32" xfId="0" applyFont="1" applyFill="1" applyBorder="1" applyAlignment="1" quotePrefix="1">
      <alignment horizontal="right"/>
    </xf>
    <xf numFmtId="0" fontId="9" fillId="34" borderId="32" xfId="0" applyFont="1" applyFill="1" applyBorder="1" applyAlignment="1" quotePrefix="1">
      <alignment horizontal="right"/>
    </xf>
    <xf numFmtId="0" fontId="19" fillId="33" borderId="10" xfId="0" applyFont="1" applyFill="1" applyBorder="1" applyAlignment="1" quotePrefix="1">
      <alignment horizontal="right"/>
    </xf>
    <xf numFmtId="0" fontId="19" fillId="33" borderId="32" xfId="0" applyFont="1" applyFill="1" applyBorder="1" applyAlignment="1" quotePrefix="1">
      <alignment horizontal="right"/>
    </xf>
    <xf numFmtId="0" fontId="19" fillId="33" borderId="16" xfId="0" applyFont="1" applyFill="1" applyBorder="1" applyAlignment="1">
      <alignment horizontal="left"/>
    </xf>
    <xf numFmtId="0" fontId="19" fillId="33" borderId="16" xfId="0" applyFont="1" applyFill="1" applyBorder="1" applyAlignment="1">
      <alignment/>
    </xf>
    <xf numFmtId="0" fontId="14" fillId="33" borderId="14" xfId="0" applyFont="1" applyFill="1" applyBorder="1" applyAlignment="1">
      <alignment horizontal="center"/>
    </xf>
    <xf numFmtId="0" fontId="10" fillId="33" borderId="14" xfId="0" applyFont="1" applyFill="1" applyBorder="1" applyAlignment="1">
      <alignment horizontal="center"/>
    </xf>
    <xf numFmtId="0" fontId="10" fillId="33" borderId="0" xfId="47" applyFont="1" applyFill="1" applyBorder="1" applyAlignment="1">
      <alignment horizontal="center"/>
      <protection/>
    </xf>
    <xf numFmtId="0" fontId="10" fillId="33" borderId="21" xfId="47" applyFont="1" applyFill="1" applyBorder="1" applyAlignment="1">
      <alignment horizontal="center"/>
      <protection/>
    </xf>
    <xf numFmtId="0" fontId="9" fillId="33" borderId="45" xfId="0" applyFont="1" applyFill="1" applyBorder="1" applyAlignment="1">
      <alignment horizontal="center"/>
    </xf>
    <xf numFmtId="187" fontId="13" fillId="37" borderId="30" xfId="33" applyNumberFormat="1" applyFont="1" applyFill="1" applyBorder="1" applyAlignment="1">
      <alignment/>
    </xf>
    <xf numFmtId="187" fontId="13" fillId="37" borderId="30" xfId="33" applyNumberFormat="1" applyFont="1" applyFill="1" applyBorder="1" applyAlignment="1">
      <alignment/>
    </xf>
    <xf numFmtId="0" fontId="10" fillId="37" borderId="10" xfId="46" applyFont="1" applyFill="1" applyBorder="1" applyAlignment="1" quotePrefix="1">
      <alignment horizontal="right"/>
      <protection/>
    </xf>
    <xf numFmtId="0" fontId="10" fillId="37" borderId="10" xfId="0" applyFont="1" applyFill="1" applyBorder="1" applyAlignment="1">
      <alignment horizontal="right"/>
    </xf>
    <xf numFmtId="0" fontId="10" fillId="37" borderId="16" xfId="0" applyFont="1" applyFill="1" applyBorder="1" applyAlignment="1">
      <alignment horizontal="left"/>
    </xf>
    <xf numFmtId="0" fontId="9" fillId="37" borderId="10" xfId="0" applyFont="1" applyFill="1" applyBorder="1" applyAlignment="1">
      <alignment horizontal="right"/>
    </xf>
    <xf numFmtId="0" fontId="9" fillId="37" borderId="32" xfId="0" applyFont="1" applyFill="1" applyBorder="1" applyAlignment="1">
      <alignment horizontal="left"/>
    </xf>
    <xf numFmtId="0" fontId="10" fillId="37" borderId="10" xfId="0" applyFont="1" applyFill="1" applyBorder="1" applyAlignment="1" quotePrefix="1">
      <alignment horizontal="right"/>
    </xf>
    <xf numFmtId="0" fontId="10" fillId="37" borderId="32" xfId="0" applyFont="1" applyFill="1" applyBorder="1" applyAlignment="1">
      <alignment horizontal="left"/>
    </xf>
    <xf numFmtId="187" fontId="10" fillId="36" borderId="16" xfId="33" applyNumberFormat="1" applyFont="1" applyFill="1" applyBorder="1" applyAlignment="1">
      <alignment/>
    </xf>
    <xf numFmtId="187" fontId="13" fillId="34" borderId="16" xfId="33" applyNumberFormat="1" applyFont="1" applyFill="1" applyBorder="1" applyAlignment="1">
      <alignment/>
    </xf>
    <xf numFmtId="187" fontId="13" fillId="34" borderId="16" xfId="33" applyNumberFormat="1" applyFont="1" applyFill="1" applyBorder="1" applyAlignment="1">
      <alignment horizontal="center"/>
    </xf>
    <xf numFmtId="187" fontId="13" fillId="0" borderId="16" xfId="33" applyNumberFormat="1" applyFont="1" applyFill="1" applyBorder="1" applyAlignment="1">
      <alignment horizontal="center"/>
    </xf>
    <xf numFmtId="187" fontId="10" fillId="34" borderId="16" xfId="33" applyNumberFormat="1" applyFont="1" applyFill="1" applyBorder="1" applyAlignment="1">
      <alignment horizontal="center"/>
    </xf>
    <xf numFmtId="187" fontId="10" fillId="37" borderId="16" xfId="46" applyNumberFormat="1" applyFont="1" applyFill="1" applyBorder="1" applyAlignment="1">
      <alignment horizontal="center"/>
      <protection/>
    </xf>
    <xf numFmtId="187" fontId="10" fillId="0" borderId="16" xfId="33" applyNumberFormat="1" applyFont="1" applyFill="1" applyBorder="1" applyAlignment="1">
      <alignment horizontal="center"/>
    </xf>
    <xf numFmtId="187" fontId="9" fillId="33" borderId="16" xfId="33" applyNumberFormat="1" applyFont="1" applyFill="1" applyBorder="1" applyAlignment="1">
      <alignment horizontal="center"/>
    </xf>
    <xf numFmtId="187" fontId="10" fillId="37" borderId="16" xfId="33" applyNumberFormat="1" applyFont="1" applyFill="1" applyBorder="1" applyAlignment="1">
      <alignment horizontal="center"/>
    </xf>
    <xf numFmtId="187" fontId="10" fillId="37" borderId="16" xfId="0" applyNumberFormat="1" applyFont="1" applyFill="1" applyBorder="1" applyAlignment="1">
      <alignment horizontal="center"/>
    </xf>
    <xf numFmtId="187" fontId="10" fillId="36" borderId="16" xfId="33" applyNumberFormat="1" applyFont="1" applyFill="1" applyBorder="1" applyAlignment="1">
      <alignment horizontal="center"/>
    </xf>
    <xf numFmtId="187" fontId="13" fillId="34" borderId="32" xfId="33" applyNumberFormat="1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14" fillId="35" borderId="46" xfId="0" applyFont="1" applyFill="1" applyBorder="1" applyAlignment="1">
      <alignment horizontal="center"/>
    </xf>
    <xf numFmtId="187" fontId="14" fillId="37" borderId="30" xfId="33" applyNumberFormat="1" applyFont="1" applyFill="1" applyBorder="1" applyAlignment="1">
      <alignment/>
    </xf>
    <xf numFmtId="0" fontId="22" fillId="0" borderId="10" xfId="46" applyFont="1" applyFill="1" applyBorder="1" applyAlignment="1">
      <alignment horizontal="right"/>
      <protection/>
    </xf>
    <xf numFmtId="0" fontId="22" fillId="34" borderId="44" xfId="46" applyFont="1" applyFill="1" applyBorder="1" applyAlignment="1" quotePrefix="1">
      <alignment horizontal="right"/>
      <protection/>
    </xf>
    <xf numFmtId="0" fontId="14" fillId="0" borderId="16" xfId="46" applyFont="1" applyFill="1" applyBorder="1" applyAlignment="1">
      <alignment horizontal="left"/>
      <protection/>
    </xf>
    <xf numFmtId="0" fontId="14" fillId="0" borderId="16" xfId="46" applyFont="1" applyFill="1" applyBorder="1">
      <alignment/>
      <protection/>
    </xf>
    <xf numFmtId="0" fontId="9" fillId="0" borderId="16" xfId="46" applyFont="1" applyFill="1" applyBorder="1" applyAlignment="1">
      <alignment horizontal="left"/>
      <protection/>
    </xf>
    <xf numFmtId="0" fontId="9" fillId="0" borderId="16" xfId="46" applyFont="1" applyFill="1" applyBorder="1">
      <alignment/>
      <protection/>
    </xf>
    <xf numFmtId="0" fontId="24" fillId="0" borderId="10" xfId="46" applyFont="1" applyFill="1" applyBorder="1" applyAlignment="1">
      <alignment horizontal="right"/>
      <protection/>
    </xf>
    <xf numFmtId="0" fontId="9" fillId="0" borderId="44" xfId="46" applyFont="1" applyFill="1" applyBorder="1" applyAlignment="1" quotePrefix="1">
      <alignment horizontal="right"/>
      <protection/>
    </xf>
    <xf numFmtId="187" fontId="9" fillId="0" borderId="16" xfId="33" applyNumberFormat="1" applyFont="1" applyFill="1" applyBorder="1" applyAlignment="1">
      <alignment horizontal="center"/>
    </xf>
    <xf numFmtId="0" fontId="9" fillId="37" borderId="16" xfId="46" applyFont="1" applyFill="1" applyBorder="1" applyAlignment="1">
      <alignment horizontal="left"/>
      <protection/>
    </xf>
    <xf numFmtId="0" fontId="9" fillId="37" borderId="16" xfId="46" applyFont="1" applyFill="1" applyBorder="1">
      <alignment/>
      <protection/>
    </xf>
    <xf numFmtId="49" fontId="14" fillId="37" borderId="44" xfId="33" applyNumberFormat="1" applyFont="1" applyFill="1" applyBorder="1" applyAlignment="1">
      <alignment horizontal="right"/>
    </xf>
    <xf numFmtId="0" fontId="10" fillId="37" borderId="10" xfId="46" applyFont="1" applyFill="1" applyBorder="1" applyAlignment="1">
      <alignment horizontal="right"/>
      <protection/>
    </xf>
    <xf numFmtId="0" fontId="10" fillId="37" borderId="16" xfId="46" applyFont="1" applyFill="1" applyBorder="1" applyAlignment="1">
      <alignment horizontal="left"/>
      <protection/>
    </xf>
    <xf numFmtId="0" fontId="9" fillId="37" borderId="10" xfId="46" applyFont="1" applyFill="1" applyBorder="1" applyAlignment="1">
      <alignment horizontal="right"/>
      <protection/>
    </xf>
    <xf numFmtId="49" fontId="9" fillId="37" borderId="44" xfId="46" applyNumberFormat="1" applyFont="1" applyFill="1" applyBorder="1" applyAlignment="1" quotePrefix="1">
      <alignment horizontal="right"/>
      <protection/>
    </xf>
    <xf numFmtId="49" fontId="9" fillId="0" borderId="44" xfId="46" applyNumberFormat="1" applyFont="1" applyFill="1" applyBorder="1" applyAlignment="1" quotePrefix="1">
      <alignment horizontal="right"/>
      <protection/>
    </xf>
    <xf numFmtId="0" fontId="9" fillId="37" borderId="16" xfId="0" applyFont="1" applyFill="1" applyBorder="1" applyAlignment="1">
      <alignment horizontal="left"/>
    </xf>
    <xf numFmtId="0" fontId="9" fillId="37" borderId="16" xfId="0" applyFont="1" applyFill="1" applyBorder="1" applyAlignment="1">
      <alignment/>
    </xf>
    <xf numFmtId="49" fontId="10" fillId="0" borderId="32" xfId="0" applyNumberFormat="1" applyFont="1" applyFill="1" applyBorder="1" applyAlignment="1" quotePrefix="1">
      <alignment horizontal="right"/>
    </xf>
    <xf numFmtId="49" fontId="9" fillId="37" borderId="32" xfId="0" applyNumberFormat="1" applyFont="1" applyFill="1" applyBorder="1" applyAlignment="1" quotePrefix="1">
      <alignment horizontal="right"/>
    </xf>
    <xf numFmtId="0" fontId="9" fillId="37" borderId="32" xfId="0" applyFont="1" applyFill="1" applyBorder="1" applyAlignment="1" quotePrefix="1">
      <alignment horizontal="right"/>
    </xf>
    <xf numFmtId="187" fontId="10" fillId="0" borderId="16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/>
    </xf>
    <xf numFmtId="0" fontId="25" fillId="0" borderId="0" xfId="0" applyFont="1" applyAlignment="1">
      <alignment/>
    </xf>
    <xf numFmtId="14" fontId="16" fillId="0" borderId="0" xfId="0" applyNumberFormat="1" applyFont="1" applyAlignment="1">
      <alignment/>
    </xf>
    <xf numFmtId="14" fontId="10" fillId="0" borderId="0" xfId="0" applyNumberFormat="1" applyFont="1" applyAlignment="1">
      <alignment/>
    </xf>
    <xf numFmtId="14" fontId="23" fillId="0" borderId="0" xfId="0" applyNumberFormat="1" applyFont="1" applyAlignment="1">
      <alignment/>
    </xf>
    <xf numFmtId="0" fontId="10" fillId="0" borderId="0" xfId="0" applyFont="1" applyAlignment="1">
      <alignment horizontal="right"/>
    </xf>
    <xf numFmtId="0" fontId="25" fillId="0" borderId="0" xfId="0" applyFont="1" applyAlignment="1">
      <alignment horizontal="right"/>
    </xf>
    <xf numFmtId="0" fontId="0" fillId="0" borderId="0" xfId="0" applyBorder="1" applyAlignment="1">
      <alignment/>
    </xf>
    <xf numFmtId="0" fontId="14" fillId="35" borderId="47" xfId="0" applyFont="1" applyFill="1" applyBorder="1" applyAlignment="1">
      <alignment horizontal="center"/>
    </xf>
    <xf numFmtId="0" fontId="9" fillId="0" borderId="32" xfId="0" applyFont="1" applyFill="1" applyBorder="1" applyAlignment="1" quotePrefix="1">
      <alignment horizontal="right"/>
    </xf>
    <xf numFmtId="0" fontId="10" fillId="0" borderId="10" xfId="0" applyFont="1" applyFill="1" applyBorder="1" applyAlignment="1" quotePrefix="1">
      <alignment horizontal="right"/>
    </xf>
    <xf numFmtId="0" fontId="9" fillId="37" borderId="10" xfId="0" applyFont="1" applyFill="1" applyBorder="1" applyAlignment="1" quotePrefix="1">
      <alignment horizontal="right"/>
    </xf>
    <xf numFmtId="0" fontId="19" fillId="37" borderId="32" xfId="0" applyFont="1" applyFill="1" applyBorder="1" applyAlignment="1">
      <alignment horizontal="left"/>
    </xf>
    <xf numFmtId="0" fontId="19" fillId="37" borderId="16" xfId="0" applyFont="1" applyFill="1" applyBorder="1" applyAlignment="1">
      <alignment/>
    </xf>
    <xf numFmtId="187" fontId="9" fillId="37" borderId="16" xfId="33" applyNumberFormat="1" applyFont="1" applyFill="1" applyBorder="1" applyAlignment="1">
      <alignment horizontal="center"/>
    </xf>
    <xf numFmtId="187" fontId="10" fillId="0" borderId="36" xfId="33" applyNumberFormat="1" applyFont="1" applyBorder="1" applyAlignment="1">
      <alignment/>
    </xf>
    <xf numFmtId="0" fontId="26" fillId="0" borderId="10" xfId="46" applyFont="1" applyFill="1" applyBorder="1" applyAlignment="1">
      <alignment horizontal="right"/>
      <protection/>
    </xf>
    <xf numFmtId="0" fontId="26" fillId="34" borderId="44" xfId="46" applyFont="1" applyFill="1" applyBorder="1" applyAlignment="1" quotePrefix="1">
      <alignment horizontal="right"/>
      <protection/>
    </xf>
    <xf numFmtId="0" fontId="13" fillId="0" borderId="10" xfId="46" applyFont="1" applyFill="1" applyBorder="1" applyAlignment="1">
      <alignment horizontal="right"/>
      <protection/>
    </xf>
    <xf numFmtId="187" fontId="10" fillId="0" borderId="23" xfId="33" applyNumberFormat="1" applyFont="1" applyFill="1" applyBorder="1" applyAlignment="1">
      <alignment/>
    </xf>
    <xf numFmtId="0" fontId="13" fillId="0" borderId="16" xfId="0" applyFont="1" applyBorder="1" applyAlignment="1">
      <alignment/>
    </xf>
    <xf numFmtId="187" fontId="13" fillId="0" borderId="16" xfId="33" applyNumberFormat="1" applyFont="1" applyBorder="1" applyAlignment="1">
      <alignment/>
    </xf>
    <xf numFmtId="0" fontId="13" fillId="0" borderId="10" xfId="0" applyFont="1" applyBorder="1" applyAlignment="1">
      <alignment horizontal="right"/>
    </xf>
    <xf numFmtId="0" fontId="13" fillId="0" borderId="10" xfId="0" applyFont="1" applyBorder="1" applyAlignment="1">
      <alignment horizontal="left"/>
    </xf>
    <xf numFmtId="0" fontId="27" fillId="37" borderId="32" xfId="0" applyFont="1" applyFill="1" applyBorder="1" applyAlignment="1">
      <alignment horizontal="left"/>
    </xf>
    <xf numFmtId="49" fontId="14" fillId="37" borderId="44" xfId="46" applyNumberFormat="1" applyFont="1" applyFill="1" applyBorder="1" applyAlignment="1" quotePrefix="1">
      <alignment horizontal="right"/>
      <protection/>
    </xf>
    <xf numFmtId="187" fontId="14" fillId="37" borderId="16" xfId="33" applyNumberFormat="1" applyFont="1" applyFill="1" applyBorder="1" applyAlignment="1">
      <alignment horizontal="center"/>
    </xf>
    <xf numFmtId="0" fontId="13" fillId="0" borderId="16" xfId="0" applyFont="1" applyFill="1" applyBorder="1" applyAlignment="1">
      <alignment/>
    </xf>
    <xf numFmtId="0" fontId="13" fillId="0" borderId="10" xfId="0" applyFont="1" applyFill="1" applyBorder="1" applyAlignment="1">
      <alignment horizontal="left"/>
    </xf>
    <xf numFmtId="187" fontId="10" fillId="34" borderId="16" xfId="33" applyNumberFormat="1" applyFont="1" applyFill="1" applyBorder="1" applyAlignment="1">
      <alignment horizontal="left"/>
    </xf>
    <xf numFmtId="0" fontId="13" fillId="0" borderId="16" xfId="46" applyFont="1" applyFill="1" applyBorder="1">
      <alignment/>
      <protection/>
    </xf>
    <xf numFmtId="0" fontId="13" fillId="0" borderId="16" xfId="46" applyFont="1" applyFill="1" applyBorder="1" applyAlignment="1">
      <alignment horizontal="left"/>
      <protection/>
    </xf>
    <xf numFmtId="187" fontId="13" fillId="0" borderId="16" xfId="33" applyNumberFormat="1" applyFont="1" applyFill="1" applyBorder="1" applyAlignment="1">
      <alignment horizontal="center"/>
    </xf>
    <xf numFmtId="0" fontId="13" fillId="0" borderId="32" xfId="46" applyFont="1" applyFill="1" applyBorder="1" applyAlignment="1" quotePrefix="1">
      <alignment horizontal="right"/>
      <protection/>
    </xf>
    <xf numFmtId="0" fontId="13" fillId="0" borderId="44" xfId="46" applyFont="1" applyFill="1" applyBorder="1" applyAlignment="1" quotePrefix="1">
      <alignment horizontal="right"/>
      <protection/>
    </xf>
    <xf numFmtId="0" fontId="13" fillId="34" borderId="44" xfId="46" applyFont="1" applyFill="1" applyBorder="1" applyAlignment="1" quotePrefix="1">
      <alignment horizontal="right"/>
      <protection/>
    </xf>
    <xf numFmtId="0" fontId="7" fillId="34" borderId="48" xfId="0" applyFont="1" applyFill="1" applyBorder="1" applyAlignment="1">
      <alignment/>
    </xf>
    <xf numFmtId="0" fontId="10" fillId="32" borderId="49" xfId="0" applyFont="1" applyFill="1" applyBorder="1" applyAlignment="1">
      <alignment horizontal="center"/>
    </xf>
    <xf numFmtId="49" fontId="13" fillId="34" borderId="50" xfId="33" applyNumberFormat="1" applyFont="1" applyFill="1" applyBorder="1" applyAlignment="1">
      <alignment/>
    </xf>
    <xf numFmtId="187" fontId="10" fillId="0" borderId="0" xfId="0" applyNumberFormat="1" applyFont="1" applyFill="1" applyBorder="1" applyAlignment="1">
      <alignment/>
    </xf>
    <xf numFmtId="0" fontId="10" fillId="0" borderId="18" xfId="0" applyFont="1" applyFill="1" applyBorder="1" applyAlignment="1">
      <alignment/>
    </xf>
    <xf numFmtId="187" fontId="10" fillId="0" borderId="38" xfId="33" applyNumberFormat="1" applyFont="1" applyFill="1" applyBorder="1" applyAlignment="1">
      <alignment/>
    </xf>
    <xf numFmtId="0" fontId="10" fillId="0" borderId="44" xfId="46" applyFont="1" applyFill="1" applyBorder="1" applyAlignment="1" quotePrefix="1">
      <alignment horizontal="right"/>
      <protection/>
    </xf>
    <xf numFmtId="0" fontId="13" fillId="0" borderId="16" xfId="46" applyFont="1" applyFill="1" applyBorder="1">
      <alignment/>
      <protection/>
    </xf>
    <xf numFmtId="0" fontId="13" fillId="0" borderId="0" xfId="0" applyFont="1" applyFill="1" applyBorder="1" applyAlignment="1">
      <alignment/>
    </xf>
    <xf numFmtId="0" fontId="9" fillId="37" borderId="16" xfId="0" applyFont="1" applyFill="1" applyBorder="1" applyAlignment="1">
      <alignment wrapText="1"/>
    </xf>
    <xf numFmtId="187" fontId="13" fillId="34" borderId="16" xfId="33" applyNumberFormat="1" applyFont="1" applyFill="1" applyBorder="1" applyAlignment="1">
      <alignment horizontal="center"/>
    </xf>
    <xf numFmtId="187" fontId="9" fillId="37" borderId="16" xfId="0" applyNumberFormat="1" applyFont="1" applyFill="1" applyBorder="1" applyAlignment="1">
      <alignment horizontal="center"/>
    </xf>
    <xf numFmtId="187" fontId="28" fillId="0" borderId="16" xfId="33" applyNumberFormat="1" applyFont="1" applyFill="1" applyBorder="1" applyAlignment="1">
      <alignment horizontal="center"/>
    </xf>
    <xf numFmtId="0" fontId="10" fillId="0" borderId="16" xfId="46" applyFont="1" applyFill="1" applyBorder="1" applyAlignment="1">
      <alignment wrapText="1"/>
      <protection/>
    </xf>
    <xf numFmtId="192" fontId="29" fillId="0" borderId="0" xfId="33" applyNumberFormat="1" applyFont="1" applyFill="1" applyBorder="1" applyAlignment="1">
      <alignment/>
    </xf>
    <xf numFmtId="192" fontId="29" fillId="0" borderId="0" xfId="0" applyNumberFormat="1" applyFont="1" applyFill="1" applyBorder="1" applyAlignment="1">
      <alignment/>
    </xf>
    <xf numFmtId="192" fontId="30" fillId="0" borderId="0" xfId="0" applyNumberFormat="1" applyFont="1" applyFill="1" applyAlignment="1">
      <alignment/>
    </xf>
    <xf numFmtId="192" fontId="31" fillId="0" borderId="0" xfId="33" applyNumberFormat="1" applyFont="1" applyFill="1" applyBorder="1" applyAlignment="1">
      <alignment/>
    </xf>
    <xf numFmtId="187" fontId="14" fillId="32" borderId="44" xfId="33" applyNumberFormat="1" applyFont="1" applyFill="1" applyBorder="1" applyAlignment="1">
      <alignment/>
    </xf>
    <xf numFmtId="187" fontId="14" fillId="32" borderId="30" xfId="33" applyNumberFormat="1" applyFont="1" applyFill="1" applyBorder="1" applyAlignment="1">
      <alignment horizontal="left"/>
    </xf>
    <xf numFmtId="187" fontId="13" fillId="32" borderId="30" xfId="33" applyNumberFormat="1" applyFont="1" applyFill="1" applyBorder="1" applyAlignment="1">
      <alignment/>
    </xf>
    <xf numFmtId="0" fontId="10" fillId="32" borderId="41" xfId="46" applyFont="1" applyFill="1" applyBorder="1" applyAlignment="1">
      <alignment horizontal="right"/>
      <protection/>
    </xf>
    <xf numFmtId="0" fontId="9" fillId="32" borderId="44" xfId="46" applyFont="1" applyFill="1" applyBorder="1" applyAlignment="1" quotePrefix="1">
      <alignment horizontal="center"/>
      <protection/>
    </xf>
    <xf numFmtId="0" fontId="9" fillId="32" borderId="30" xfId="46" applyFont="1" applyFill="1" applyBorder="1" applyAlignment="1">
      <alignment horizontal="left"/>
      <protection/>
    </xf>
    <xf numFmtId="0" fontId="9" fillId="32" borderId="30" xfId="46" applyFont="1" applyFill="1" applyBorder="1">
      <alignment/>
      <protection/>
    </xf>
    <xf numFmtId="187" fontId="13" fillId="32" borderId="16" xfId="33" applyNumberFormat="1" applyFont="1" applyFill="1" applyBorder="1" applyAlignment="1">
      <alignment/>
    </xf>
    <xf numFmtId="0" fontId="10" fillId="32" borderId="10" xfId="46" applyFont="1" applyFill="1" applyBorder="1" applyAlignment="1">
      <alignment horizontal="right"/>
      <protection/>
    </xf>
    <xf numFmtId="0" fontId="9" fillId="32" borderId="16" xfId="46" applyFont="1" applyFill="1" applyBorder="1" applyAlignment="1">
      <alignment horizontal="left"/>
      <protection/>
    </xf>
    <xf numFmtId="0" fontId="9" fillId="32" borderId="16" xfId="46" applyFont="1" applyFill="1" applyBorder="1">
      <alignment/>
      <protection/>
    </xf>
    <xf numFmtId="187" fontId="10" fillId="32" borderId="16" xfId="33" applyNumberFormat="1" applyFont="1" applyFill="1" applyBorder="1" applyAlignment="1">
      <alignment horizontal="left"/>
    </xf>
    <xf numFmtId="0" fontId="22" fillId="32" borderId="10" xfId="46" applyFont="1" applyFill="1" applyBorder="1" applyAlignment="1">
      <alignment horizontal="right"/>
      <protection/>
    </xf>
    <xf numFmtId="0" fontId="9" fillId="32" borderId="44" xfId="46" applyFont="1" applyFill="1" applyBorder="1" applyAlignment="1" quotePrefix="1">
      <alignment horizontal="right"/>
      <protection/>
    </xf>
    <xf numFmtId="187" fontId="9" fillId="32" borderId="16" xfId="33" applyNumberFormat="1" applyFont="1" applyFill="1" applyBorder="1" applyAlignment="1">
      <alignment horizontal="center"/>
    </xf>
    <xf numFmtId="0" fontId="13" fillId="0" borderId="16" xfId="0" applyFont="1" applyBorder="1" applyAlignment="1">
      <alignment/>
    </xf>
    <xf numFmtId="187" fontId="13" fillId="34" borderId="16" xfId="33" applyNumberFormat="1" applyFont="1" applyFill="1" applyBorder="1" applyAlignment="1">
      <alignment horizontal="center"/>
    </xf>
    <xf numFmtId="0" fontId="7" fillId="0" borderId="14" xfId="0" applyFont="1" applyBorder="1" applyAlignment="1">
      <alignment horizontal="right"/>
    </xf>
    <xf numFmtId="0" fontId="14" fillId="35" borderId="51" xfId="0" applyFont="1" applyFill="1" applyBorder="1" applyAlignment="1">
      <alignment horizontal="left"/>
    </xf>
    <xf numFmtId="0" fontId="14" fillId="35" borderId="52" xfId="0" applyFont="1" applyFill="1" applyBorder="1" applyAlignment="1">
      <alignment horizontal="left"/>
    </xf>
    <xf numFmtId="187" fontId="13" fillId="37" borderId="41" xfId="33" applyNumberFormat="1" applyFont="1" applyFill="1" applyBorder="1" applyAlignment="1">
      <alignment/>
    </xf>
    <xf numFmtId="187" fontId="13" fillId="37" borderId="53" xfId="33" applyNumberFormat="1" applyFont="1" applyFill="1" applyBorder="1" applyAlignment="1">
      <alignment/>
    </xf>
    <xf numFmtId="187" fontId="13" fillId="32" borderId="41" xfId="33" applyNumberFormat="1" applyFont="1" applyFill="1" applyBorder="1" applyAlignment="1">
      <alignment/>
    </xf>
    <xf numFmtId="187" fontId="21" fillId="32" borderId="23" xfId="33" applyNumberFormat="1" applyFont="1" applyFill="1" applyBorder="1" applyAlignment="1">
      <alignment/>
    </xf>
    <xf numFmtId="187" fontId="13" fillId="32" borderId="23" xfId="33" applyNumberFormat="1" applyFont="1" applyFill="1" applyBorder="1" applyAlignment="1">
      <alignment/>
    </xf>
    <xf numFmtId="187" fontId="10" fillId="32" borderId="23" xfId="33" applyNumberFormat="1" applyFont="1" applyFill="1" applyBorder="1" applyAlignment="1">
      <alignment horizontal="left"/>
    </xf>
    <xf numFmtId="187" fontId="13" fillId="34" borderId="23" xfId="33" applyNumberFormat="1" applyFont="1" applyFill="1" applyBorder="1" applyAlignment="1">
      <alignment horizontal="center"/>
    </xf>
    <xf numFmtId="187" fontId="19" fillId="32" borderId="23" xfId="33" applyNumberFormat="1" applyFont="1" applyFill="1" applyBorder="1" applyAlignment="1">
      <alignment horizontal="center"/>
    </xf>
    <xf numFmtId="187" fontId="19" fillId="0" borderId="23" xfId="33" applyNumberFormat="1" applyFont="1" applyFill="1" applyBorder="1" applyAlignment="1">
      <alignment horizontal="center"/>
    </xf>
    <xf numFmtId="187" fontId="10" fillId="37" borderId="23" xfId="33" applyNumberFormat="1" applyFont="1" applyFill="1" applyBorder="1" applyAlignment="1">
      <alignment horizontal="center"/>
    </xf>
    <xf numFmtId="187" fontId="21" fillId="0" borderId="23" xfId="33" applyNumberFormat="1" applyFont="1" applyFill="1" applyBorder="1" applyAlignment="1">
      <alignment horizontal="center"/>
    </xf>
    <xf numFmtId="187" fontId="10" fillId="37" borderId="23" xfId="46" applyNumberFormat="1" applyFont="1" applyFill="1" applyBorder="1" applyAlignment="1">
      <alignment horizontal="center"/>
      <protection/>
    </xf>
    <xf numFmtId="0" fontId="27" fillId="37" borderId="10" xfId="0" applyFont="1" applyFill="1" applyBorder="1" applyAlignment="1">
      <alignment horizontal="left"/>
    </xf>
    <xf numFmtId="187" fontId="14" fillId="37" borderId="23" xfId="33" applyNumberFormat="1" applyFont="1" applyFill="1" applyBorder="1" applyAlignment="1">
      <alignment horizontal="center"/>
    </xf>
    <xf numFmtId="187" fontId="13" fillId="34" borderId="23" xfId="33" applyNumberFormat="1" applyFont="1" applyFill="1" applyBorder="1" applyAlignment="1">
      <alignment horizontal="center"/>
    </xf>
    <xf numFmtId="187" fontId="9" fillId="37" borderId="23" xfId="0" applyNumberFormat="1" applyFont="1" applyFill="1" applyBorder="1" applyAlignment="1">
      <alignment horizontal="center"/>
    </xf>
    <xf numFmtId="187" fontId="10" fillId="37" borderId="23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/>
    </xf>
    <xf numFmtId="187" fontId="9" fillId="37" borderId="23" xfId="33" applyNumberFormat="1" applyFont="1" applyFill="1" applyBorder="1" applyAlignment="1">
      <alignment horizontal="center"/>
    </xf>
    <xf numFmtId="187" fontId="10" fillId="36" borderId="10" xfId="33" applyNumberFormat="1" applyFont="1" applyFill="1" applyBorder="1" applyAlignment="1">
      <alignment/>
    </xf>
    <xf numFmtId="187" fontId="22" fillId="37" borderId="17" xfId="33" applyNumberFormat="1" applyFont="1" applyFill="1" applyBorder="1" applyAlignment="1">
      <alignment/>
    </xf>
    <xf numFmtId="187" fontId="22" fillId="37" borderId="19" xfId="33" applyNumberFormat="1" applyFont="1" applyFill="1" applyBorder="1" applyAlignment="1">
      <alignment/>
    </xf>
    <xf numFmtId="187" fontId="14" fillId="37" borderId="19" xfId="33" applyNumberFormat="1" applyFont="1" applyFill="1" applyBorder="1" applyAlignment="1">
      <alignment/>
    </xf>
    <xf numFmtId="187" fontId="14" fillId="37" borderId="19" xfId="33" applyNumberFormat="1" applyFont="1" applyFill="1" applyBorder="1" applyAlignment="1">
      <alignment horizontal="center"/>
    </xf>
    <xf numFmtId="184" fontId="10" fillId="32" borderId="54" xfId="0" applyNumberFormat="1" applyFont="1" applyFill="1" applyBorder="1" applyAlignment="1">
      <alignment horizontal="center"/>
    </xf>
    <xf numFmtId="0" fontId="10" fillId="32" borderId="55" xfId="0" applyFont="1" applyFill="1" applyBorder="1" applyAlignment="1">
      <alignment horizontal="center"/>
    </xf>
    <xf numFmtId="187" fontId="3" fillId="0" borderId="56" xfId="33" applyNumberFormat="1" applyFont="1" applyBorder="1" applyAlignment="1">
      <alignment vertical="center"/>
    </xf>
    <xf numFmtId="187" fontId="3" fillId="0" borderId="32" xfId="33" applyNumberFormat="1" applyFont="1" applyBorder="1" applyAlignment="1">
      <alignment horizontal="left"/>
    </xf>
    <xf numFmtId="187" fontId="4" fillId="36" borderId="32" xfId="33" applyNumberFormat="1" applyFont="1" applyFill="1" applyBorder="1" applyAlignment="1">
      <alignment horizontal="left"/>
    </xf>
    <xf numFmtId="0" fontId="3" fillId="0" borderId="57" xfId="0" applyFont="1" applyBorder="1" applyAlignment="1">
      <alignment horizontal="left"/>
    </xf>
    <xf numFmtId="187" fontId="4" fillId="36" borderId="32" xfId="0" applyNumberFormat="1" applyFont="1" applyFill="1" applyBorder="1" applyAlignment="1">
      <alignment horizontal="left"/>
    </xf>
    <xf numFmtId="187" fontId="3" fillId="0" borderId="57" xfId="33" applyNumberFormat="1" applyFont="1" applyBorder="1" applyAlignment="1">
      <alignment horizontal="left"/>
    </xf>
    <xf numFmtId="187" fontId="3" fillId="36" borderId="57" xfId="33" applyNumberFormat="1" applyFont="1" applyFill="1" applyBorder="1" applyAlignment="1">
      <alignment horizontal="left"/>
    </xf>
    <xf numFmtId="187" fontId="4" fillId="33" borderId="58" xfId="0" applyNumberFormat="1" applyFont="1" applyFill="1" applyBorder="1" applyAlignment="1">
      <alignment horizontal="left"/>
    </xf>
    <xf numFmtId="187" fontId="4" fillId="36" borderId="23" xfId="33" applyNumberFormat="1" applyFont="1" applyFill="1" applyBorder="1" applyAlignment="1">
      <alignment horizontal="left"/>
    </xf>
    <xf numFmtId="187" fontId="4" fillId="0" borderId="32" xfId="33" applyNumberFormat="1" applyFont="1" applyBorder="1" applyAlignment="1">
      <alignment vertical="center"/>
    </xf>
    <xf numFmtId="187" fontId="4" fillId="0" borderId="32" xfId="33" applyNumberFormat="1" applyFont="1" applyBorder="1" applyAlignment="1">
      <alignment horizontal="left"/>
    </xf>
    <xf numFmtId="187" fontId="4" fillId="33" borderId="34" xfId="33" applyNumberFormat="1" applyFont="1" applyFill="1" applyBorder="1" applyAlignment="1">
      <alignment horizontal="left"/>
    </xf>
    <xf numFmtId="187" fontId="4" fillId="0" borderId="23" xfId="33" applyNumberFormat="1" applyFont="1" applyBorder="1" applyAlignment="1">
      <alignment vertical="center"/>
    </xf>
    <xf numFmtId="0" fontId="3" fillId="0" borderId="10" xfId="0" applyFont="1" applyBorder="1" applyAlignment="1">
      <alignment horizontal="left"/>
    </xf>
    <xf numFmtId="187" fontId="4" fillId="0" borderId="23" xfId="33" applyNumberFormat="1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36" borderId="10" xfId="0" applyFont="1" applyFill="1" applyBorder="1" applyAlignment="1">
      <alignment horizontal="left"/>
    </xf>
    <xf numFmtId="0" fontId="3" fillId="0" borderId="10" xfId="0" applyNumberFormat="1" applyFont="1" applyBorder="1" applyAlignment="1">
      <alignment horizontal="left"/>
    </xf>
    <xf numFmtId="0" fontId="4" fillId="0" borderId="10" xfId="0" applyNumberFormat="1" applyFont="1" applyBorder="1" applyAlignment="1">
      <alignment horizontal="left"/>
    </xf>
    <xf numFmtId="187" fontId="4" fillId="33" borderId="17" xfId="0" applyNumberFormat="1" applyFont="1" applyFill="1" applyBorder="1" applyAlignment="1">
      <alignment horizontal="left"/>
    </xf>
    <xf numFmtId="187" fontId="4" fillId="33" borderId="28" xfId="33" applyNumberFormat="1" applyFont="1" applyFill="1" applyBorder="1" applyAlignment="1">
      <alignment horizontal="left"/>
    </xf>
    <xf numFmtId="0" fontId="10" fillId="32" borderId="11" xfId="0" applyFont="1" applyFill="1" applyBorder="1" applyAlignment="1">
      <alignment horizontal="right"/>
    </xf>
    <xf numFmtId="0" fontId="10" fillId="32" borderId="12" xfId="0" applyFont="1" applyFill="1" applyBorder="1" applyAlignment="1">
      <alignment horizontal="right"/>
    </xf>
    <xf numFmtId="14" fontId="7" fillId="0" borderId="0" xfId="0" applyNumberFormat="1" applyFont="1" applyAlignment="1">
      <alignment/>
    </xf>
    <xf numFmtId="0" fontId="7" fillId="34" borderId="59" xfId="0" applyFont="1" applyFill="1" applyBorder="1" applyAlignment="1">
      <alignment/>
    </xf>
    <xf numFmtId="0" fontId="7" fillId="34" borderId="60" xfId="0" applyFont="1" applyFill="1" applyBorder="1" applyAlignment="1">
      <alignment/>
    </xf>
    <xf numFmtId="187" fontId="13" fillId="0" borderId="61" xfId="33" applyNumberFormat="1" applyFont="1" applyBorder="1" applyAlignment="1">
      <alignment/>
    </xf>
    <xf numFmtId="187" fontId="13" fillId="0" borderId="36" xfId="33" applyNumberFormat="1" applyFont="1" applyBorder="1" applyAlignment="1">
      <alignment/>
    </xf>
    <xf numFmtId="187" fontId="13" fillId="0" borderId="62" xfId="33" applyNumberFormat="1" applyFont="1" applyBorder="1" applyAlignment="1">
      <alignment/>
    </xf>
    <xf numFmtId="0" fontId="22" fillId="0" borderId="0" xfId="0" applyFont="1" applyFill="1" applyBorder="1" applyAlignment="1">
      <alignment/>
    </xf>
    <xf numFmtId="0" fontId="10" fillId="34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right"/>
    </xf>
    <xf numFmtId="187" fontId="13" fillId="34" borderId="16" xfId="33" applyNumberFormat="1" applyFont="1" applyFill="1" applyBorder="1" applyAlignment="1">
      <alignment horizontal="center"/>
    </xf>
    <xf numFmtId="0" fontId="10" fillId="34" borderId="10" xfId="46" applyFont="1" applyFill="1" applyBorder="1" applyAlignment="1">
      <alignment horizontal="right"/>
      <protection/>
    </xf>
    <xf numFmtId="0" fontId="13" fillId="34" borderId="44" xfId="46" applyFont="1" applyFill="1" applyBorder="1" applyAlignment="1" quotePrefix="1">
      <alignment horizontal="right"/>
      <protection/>
    </xf>
    <xf numFmtId="0" fontId="13" fillId="34" borderId="16" xfId="46" applyFont="1" applyFill="1" applyBorder="1" applyAlignment="1">
      <alignment horizontal="left"/>
      <protection/>
    </xf>
    <xf numFmtId="0" fontId="13" fillId="34" borderId="16" xfId="46" applyFont="1" applyFill="1" applyBorder="1">
      <alignment/>
      <protection/>
    </xf>
    <xf numFmtId="187" fontId="32" fillId="0" borderId="16" xfId="33" applyNumberFormat="1" applyFont="1" applyBorder="1" applyAlignment="1">
      <alignment horizontal="left"/>
    </xf>
    <xf numFmtId="187" fontId="32" fillId="0" borderId="23" xfId="33" applyNumberFormat="1" applyFont="1" applyBorder="1" applyAlignment="1">
      <alignment horizontal="left"/>
    </xf>
    <xf numFmtId="187" fontId="33" fillId="35" borderId="19" xfId="33" applyNumberFormat="1" applyFont="1" applyFill="1" applyBorder="1" applyAlignment="1">
      <alignment/>
    </xf>
    <xf numFmtId="187" fontId="33" fillId="35" borderId="28" xfId="33" applyNumberFormat="1" applyFont="1" applyFill="1" applyBorder="1" applyAlignment="1">
      <alignment/>
    </xf>
    <xf numFmtId="0" fontId="30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30" fillId="0" borderId="0" xfId="0" applyFont="1" applyFill="1" applyBorder="1" applyAlignment="1">
      <alignment/>
    </xf>
    <xf numFmtId="0" fontId="30" fillId="0" borderId="0" xfId="0" applyFont="1" applyAlignment="1">
      <alignment/>
    </xf>
    <xf numFmtId="192" fontId="22" fillId="0" borderId="0" xfId="0" applyNumberFormat="1" applyFont="1" applyFill="1" applyBorder="1" applyAlignment="1">
      <alignment vertical="center"/>
    </xf>
    <xf numFmtId="192" fontId="22" fillId="0" borderId="0" xfId="33" applyNumberFormat="1" applyFont="1" applyFill="1" applyBorder="1" applyAlignment="1">
      <alignment/>
    </xf>
    <xf numFmtId="49" fontId="9" fillId="37" borderId="44" xfId="46" applyNumberFormat="1" applyFont="1" applyFill="1" applyBorder="1" applyAlignment="1">
      <alignment horizontal="right"/>
      <protection/>
    </xf>
    <xf numFmtId="187" fontId="14" fillId="32" borderId="30" xfId="33" applyNumberFormat="1" applyFont="1" applyFill="1" applyBorder="1" applyAlignment="1">
      <alignment wrapText="1"/>
    </xf>
    <xf numFmtId="0" fontId="10" fillId="0" borderId="36" xfId="0" applyFont="1" applyFill="1" applyBorder="1" applyAlignment="1">
      <alignment/>
    </xf>
    <xf numFmtId="0" fontId="10" fillId="0" borderId="25" xfId="0" applyFont="1" applyFill="1" applyBorder="1" applyAlignment="1">
      <alignment horizontal="right"/>
    </xf>
    <xf numFmtId="0" fontId="10" fillId="0" borderId="25" xfId="0" applyFont="1" applyFill="1" applyBorder="1" applyAlignment="1">
      <alignment horizontal="left"/>
    </xf>
    <xf numFmtId="49" fontId="9" fillId="0" borderId="32" xfId="0" applyNumberFormat="1" applyFont="1" applyFill="1" applyBorder="1" applyAlignment="1" quotePrefix="1">
      <alignment horizontal="right"/>
    </xf>
    <xf numFmtId="0" fontId="9" fillId="0" borderId="32" xfId="0" applyFont="1" applyFill="1" applyBorder="1" applyAlignment="1">
      <alignment horizontal="left"/>
    </xf>
    <xf numFmtId="0" fontId="13" fillId="0" borderId="41" xfId="46" applyFont="1" applyFill="1" applyBorder="1" applyAlignment="1">
      <alignment horizontal="right"/>
      <protection/>
    </xf>
    <xf numFmtId="0" fontId="13" fillId="0" borderId="44" xfId="46" applyFont="1" applyFill="1" applyBorder="1" applyAlignment="1" quotePrefix="1">
      <alignment horizontal="right"/>
      <protection/>
    </xf>
    <xf numFmtId="0" fontId="13" fillId="0" borderId="30" xfId="46" applyFont="1" applyFill="1" applyBorder="1" applyAlignment="1">
      <alignment horizontal="left"/>
      <protection/>
    </xf>
    <xf numFmtId="0" fontId="13" fillId="0" borderId="30" xfId="46" applyFont="1" applyFill="1" applyBorder="1">
      <alignment/>
      <protection/>
    </xf>
    <xf numFmtId="187" fontId="13" fillId="0" borderId="16" xfId="33" applyNumberFormat="1" applyFont="1" applyFill="1" applyBorder="1" applyAlignment="1">
      <alignment/>
    </xf>
    <xf numFmtId="0" fontId="13" fillId="34" borderId="41" xfId="46" applyFont="1" applyFill="1" applyBorder="1" applyAlignment="1">
      <alignment horizontal="right"/>
      <protection/>
    </xf>
    <xf numFmtId="0" fontId="13" fillId="34" borderId="44" xfId="46" applyFont="1" applyFill="1" applyBorder="1" applyAlignment="1" quotePrefix="1">
      <alignment horizontal="right"/>
      <protection/>
    </xf>
    <xf numFmtId="0" fontId="13" fillId="34" borderId="30" xfId="46" applyFont="1" applyFill="1" applyBorder="1" applyAlignment="1">
      <alignment horizontal="left"/>
      <protection/>
    </xf>
    <xf numFmtId="0" fontId="13" fillId="34" borderId="30" xfId="46" applyFont="1" applyFill="1" applyBorder="1">
      <alignment/>
      <protection/>
    </xf>
    <xf numFmtId="187" fontId="13" fillId="34" borderId="16" xfId="33" applyNumberFormat="1" applyFont="1" applyFill="1" applyBorder="1" applyAlignment="1">
      <alignment/>
    </xf>
    <xf numFmtId="0" fontId="13" fillId="0" borderId="10" xfId="46" applyFont="1" applyFill="1" applyBorder="1" applyAlignment="1">
      <alignment horizontal="right"/>
      <protection/>
    </xf>
    <xf numFmtId="0" fontId="13" fillId="0" borderId="16" xfId="46" applyFont="1" applyFill="1" applyBorder="1" applyAlignment="1">
      <alignment horizontal="left"/>
      <protection/>
    </xf>
    <xf numFmtId="187" fontId="13" fillId="0" borderId="16" xfId="33" applyNumberFormat="1" applyFont="1" applyFill="1" applyBorder="1" applyAlignment="1">
      <alignment horizontal="center"/>
    </xf>
    <xf numFmtId="0" fontId="13" fillId="0" borderId="63" xfId="0" applyFont="1" applyBorder="1" applyAlignment="1">
      <alignment horizontal="right"/>
    </xf>
    <xf numFmtId="0" fontId="13" fillId="0" borderId="64" xfId="0" applyFont="1" applyBorder="1" applyAlignment="1">
      <alignment horizontal="left"/>
    </xf>
    <xf numFmtId="0" fontId="13" fillId="0" borderId="65" xfId="0" applyFont="1" applyBorder="1" applyAlignment="1">
      <alignment/>
    </xf>
    <xf numFmtId="187" fontId="13" fillId="0" borderId="65" xfId="33" applyNumberFormat="1" applyFont="1" applyFill="1" applyBorder="1" applyAlignment="1">
      <alignment/>
    </xf>
    <xf numFmtId="0" fontId="13" fillId="0" borderId="42" xfId="0" applyFont="1" applyBorder="1" applyAlignment="1">
      <alignment horizontal="right"/>
    </xf>
    <xf numFmtId="0" fontId="13" fillId="0" borderId="10" xfId="0" applyFont="1" applyBorder="1" applyAlignment="1">
      <alignment horizontal="left"/>
    </xf>
    <xf numFmtId="0" fontId="7" fillId="0" borderId="10" xfId="0" applyFont="1" applyFill="1" applyBorder="1" applyAlignment="1">
      <alignment/>
    </xf>
    <xf numFmtId="0" fontId="77" fillId="0" borderId="32" xfId="0" applyFont="1" applyFill="1" applyBorder="1" applyAlignment="1" quotePrefix="1">
      <alignment horizontal="right"/>
    </xf>
    <xf numFmtId="0" fontId="77" fillId="37" borderId="32" xfId="0" applyFont="1" applyFill="1" applyBorder="1" applyAlignment="1" quotePrefix="1">
      <alignment horizontal="right"/>
    </xf>
    <xf numFmtId="49" fontId="13" fillId="34" borderId="60" xfId="33" applyNumberFormat="1" applyFont="1" applyFill="1" applyBorder="1" applyAlignment="1">
      <alignment/>
    </xf>
    <xf numFmtId="0" fontId="3" fillId="34" borderId="61" xfId="0" applyFont="1" applyFill="1" applyBorder="1" applyAlignment="1">
      <alignment/>
    </xf>
    <xf numFmtId="187" fontId="3" fillId="0" borderId="36" xfId="33" applyNumberFormat="1" applyFont="1" applyBorder="1" applyAlignment="1">
      <alignment horizontal="left"/>
    </xf>
    <xf numFmtId="187" fontId="32" fillId="0" borderId="36" xfId="33" applyNumberFormat="1" applyFont="1" applyBorder="1" applyAlignment="1">
      <alignment horizontal="left"/>
    </xf>
    <xf numFmtId="187" fontId="32" fillId="0" borderId="62" xfId="33" applyNumberFormat="1" applyFont="1" applyBorder="1" applyAlignment="1">
      <alignment horizontal="left"/>
    </xf>
    <xf numFmtId="187" fontId="10" fillId="32" borderId="23" xfId="33" applyNumberFormat="1" applyFont="1" applyFill="1" applyBorder="1" applyAlignment="1">
      <alignment/>
    </xf>
    <xf numFmtId="187" fontId="10" fillId="32" borderId="62" xfId="33" applyNumberFormat="1" applyFont="1" applyFill="1" applyBorder="1" applyAlignment="1">
      <alignment/>
    </xf>
    <xf numFmtId="0" fontId="10" fillId="0" borderId="10" xfId="0" applyFont="1" applyFill="1" applyBorder="1" applyAlignment="1">
      <alignment horizontal="left"/>
    </xf>
    <xf numFmtId="3" fontId="10" fillId="0" borderId="10" xfId="0" applyNumberFormat="1" applyFont="1" applyFill="1" applyBorder="1" applyAlignment="1">
      <alignment horizontal="right"/>
    </xf>
    <xf numFmtId="0" fontId="10" fillId="0" borderId="61" xfId="0" applyFont="1" applyFill="1" applyBorder="1" applyAlignment="1">
      <alignment horizontal="right"/>
    </xf>
    <xf numFmtId="0" fontId="10" fillId="0" borderId="61" xfId="0" applyFont="1" applyFill="1" applyBorder="1" applyAlignment="1">
      <alignment horizontal="left"/>
    </xf>
    <xf numFmtId="3" fontId="10" fillId="0" borderId="61" xfId="0" applyNumberFormat="1" applyFont="1" applyFill="1" applyBorder="1" applyAlignment="1">
      <alignment horizontal="right"/>
    </xf>
    <xf numFmtId="0" fontId="10" fillId="34" borderId="44" xfId="0" applyFont="1" applyFill="1" applyBorder="1" applyAlignment="1" quotePrefix="1">
      <alignment horizontal="right"/>
    </xf>
    <xf numFmtId="0" fontId="10" fillId="38" borderId="10" xfId="0" applyFont="1" applyFill="1" applyBorder="1" applyAlignment="1">
      <alignment horizontal="right"/>
    </xf>
    <xf numFmtId="0" fontId="10" fillId="38" borderId="44" xfId="0" applyFont="1" applyFill="1" applyBorder="1" applyAlignment="1" quotePrefix="1">
      <alignment horizontal="right"/>
    </xf>
    <xf numFmtId="0" fontId="10" fillId="38" borderId="16" xfId="0" applyFont="1" applyFill="1" applyBorder="1" applyAlignment="1">
      <alignment horizontal="left"/>
    </xf>
    <xf numFmtId="0" fontId="10" fillId="38" borderId="16" xfId="0" applyFont="1" applyFill="1" applyBorder="1" applyAlignment="1">
      <alignment/>
    </xf>
    <xf numFmtId="187" fontId="10" fillId="38" borderId="16" xfId="33" applyNumberFormat="1" applyFont="1" applyFill="1" applyBorder="1" applyAlignment="1">
      <alignment horizontal="center"/>
    </xf>
    <xf numFmtId="187" fontId="23" fillId="0" borderId="66" xfId="33" applyNumberFormat="1" applyFont="1" applyFill="1" applyBorder="1" applyAlignment="1">
      <alignment horizontal="center"/>
    </xf>
    <xf numFmtId="187" fontId="78" fillId="34" borderId="16" xfId="33" applyNumberFormat="1" applyFont="1" applyFill="1" applyBorder="1" applyAlignment="1">
      <alignment horizontal="center"/>
    </xf>
    <xf numFmtId="187" fontId="78" fillId="34" borderId="23" xfId="33" applyNumberFormat="1" applyFont="1" applyFill="1" applyBorder="1" applyAlignment="1">
      <alignment horizontal="center"/>
    </xf>
    <xf numFmtId="187" fontId="78" fillId="0" borderId="16" xfId="33" applyNumberFormat="1" applyFont="1" applyBorder="1" applyAlignment="1">
      <alignment/>
    </xf>
    <xf numFmtId="187" fontId="78" fillId="34" borderId="16" xfId="33" applyNumberFormat="1" applyFont="1" applyFill="1" applyBorder="1" applyAlignment="1">
      <alignment/>
    </xf>
    <xf numFmtId="187" fontId="78" fillId="0" borderId="16" xfId="33" applyNumberFormat="1" applyFont="1" applyFill="1" applyBorder="1" applyAlignment="1">
      <alignment/>
    </xf>
    <xf numFmtId="187" fontId="78" fillId="0" borderId="36" xfId="33" applyNumberFormat="1" applyFont="1" applyFill="1" applyBorder="1" applyAlignment="1">
      <alignment/>
    </xf>
    <xf numFmtId="0" fontId="10" fillId="33" borderId="67" xfId="0" applyFont="1" applyFill="1" applyBorder="1" applyAlignment="1">
      <alignment horizontal="left"/>
    </xf>
    <xf numFmtId="0" fontId="10" fillId="33" borderId="24" xfId="0" applyFont="1" applyFill="1" applyBorder="1" applyAlignment="1">
      <alignment horizontal="left"/>
    </xf>
    <xf numFmtId="0" fontId="10" fillId="33" borderId="68" xfId="0" applyFont="1" applyFill="1" applyBorder="1" applyAlignment="1">
      <alignment horizontal="left"/>
    </xf>
    <xf numFmtId="0" fontId="10" fillId="33" borderId="26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Border="1" applyAlignment="1">
      <alignment horizontal="left" vertical="center"/>
    </xf>
  </cellXfs>
  <cellStyles count="55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Mena 2" xfId="40"/>
    <cellStyle name="Nadpis 1" xfId="41"/>
    <cellStyle name="Nadpis 2" xfId="42"/>
    <cellStyle name="Nadpis 3" xfId="43"/>
    <cellStyle name="Nadpis 4" xfId="44"/>
    <cellStyle name="Neutrálna" xfId="45"/>
    <cellStyle name="Normálna 2" xfId="46"/>
    <cellStyle name="Normálna 2 2" xfId="47"/>
    <cellStyle name="normálne 2" xfId="48"/>
    <cellStyle name="Percent" xfId="49"/>
    <cellStyle name="Followed Hyperlink" xfId="50"/>
    <cellStyle name="Poznámka" xfId="51"/>
    <cellStyle name="Prepojená bunka" xfId="52"/>
    <cellStyle name="Spolu" xfId="53"/>
    <cellStyle name="Text upozornenia" xfId="54"/>
    <cellStyle name="Titul" xfId="55"/>
    <cellStyle name="ÚroveňRiadka_2" xfId="56"/>
    <cellStyle name="ÚroveňStĺpca_1" xfId="57"/>
    <cellStyle name="Vstup" xfId="58"/>
    <cellStyle name="Výpočet" xfId="59"/>
    <cellStyle name="Výstup" xfId="60"/>
    <cellStyle name="Vysvetľujúci text" xfId="61"/>
    <cellStyle name="Zlá" xfId="62"/>
    <cellStyle name="Zvýraznenie1" xfId="63"/>
    <cellStyle name="Zvýraznenie2" xfId="64"/>
    <cellStyle name="Zvýraznenie3" xfId="65"/>
    <cellStyle name="Zvýraznenie4" xfId="66"/>
    <cellStyle name="Zvýraznenie5" xfId="67"/>
    <cellStyle name="Zvýraznenie6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12</xdr:row>
      <xdr:rowOff>161925</xdr:rowOff>
    </xdr:from>
    <xdr:to>
      <xdr:col>4</xdr:col>
      <xdr:colOff>419100</xdr:colOff>
      <xdr:row>20</xdr:row>
      <xdr:rowOff>114300</xdr:rowOff>
    </xdr:to>
    <xdr:pic>
      <xdr:nvPicPr>
        <xdr:cNvPr id="1" name="Obrázok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33575" y="2286000"/>
          <a:ext cx="109537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45"/>
  <sheetViews>
    <sheetView zoomScalePageLayoutView="0" workbookViewId="0" topLeftCell="A40">
      <selection activeCell="D42" sqref="D42"/>
    </sheetView>
  </sheetViews>
  <sheetFormatPr defaultColWidth="9.140625" defaultRowHeight="12.75"/>
  <cols>
    <col min="4" max="4" width="11.7109375" style="0" customWidth="1"/>
    <col min="5" max="5" width="15.421875" style="0" bestFit="1" customWidth="1"/>
    <col min="6" max="6" width="17.421875" style="0" customWidth="1"/>
  </cols>
  <sheetData>
    <row r="4" ht="27">
      <c r="A4" s="112" t="s">
        <v>82</v>
      </c>
    </row>
    <row r="22" spans="2:3" ht="18">
      <c r="B22" s="115"/>
      <c r="C22" s="114"/>
    </row>
    <row r="23" spans="2:4" ht="20.25">
      <c r="B23" s="114"/>
      <c r="D23" s="253" t="s">
        <v>256</v>
      </c>
    </row>
    <row r="25" spans="2:7" ht="20.25">
      <c r="B25" s="248" t="s">
        <v>189</v>
      </c>
      <c r="C25" s="248"/>
      <c r="D25" s="248"/>
      <c r="E25" s="248"/>
      <c r="F25" s="248"/>
      <c r="G25" s="248"/>
    </row>
    <row r="26" spans="2:7" ht="20.25">
      <c r="B26" s="248"/>
      <c r="C26" s="248"/>
      <c r="D26" s="248"/>
      <c r="E26" s="248"/>
      <c r="F26" s="248"/>
      <c r="G26" s="248"/>
    </row>
    <row r="27" spans="2:7" ht="20.25">
      <c r="B27" s="248"/>
      <c r="C27" s="248"/>
      <c r="D27" s="180" t="s">
        <v>303</v>
      </c>
      <c r="E27" s="248"/>
      <c r="F27" s="248"/>
      <c r="G27" s="248"/>
    </row>
    <row r="28" spans="2:6" ht="18">
      <c r="B28" s="114"/>
      <c r="C28" s="114"/>
      <c r="D28" s="114"/>
      <c r="E28" s="114"/>
      <c r="F28" s="114"/>
    </row>
    <row r="29" spans="2:6" ht="18">
      <c r="B29" s="114"/>
      <c r="C29" s="114"/>
      <c r="D29" s="114"/>
      <c r="E29" s="114"/>
      <c r="F29" s="114"/>
    </row>
    <row r="30" spans="1:6" ht="18">
      <c r="A30" s="113"/>
      <c r="B30" s="114"/>
      <c r="C30" s="114"/>
      <c r="D30" s="114"/>
      <c r="E30" s="114"/>
      <c r="F30" s="114"/>
    </row>
    <row r="31" spans="1:6" ht="18">
      <c r="A31" s="113"/>
      <c r="B31" s="114"/>
      <c r="C31" s="114"/>
      <c r="D31" s="114"/>
      <c r="E31" s="249"/>
      <c r="F31" s="250"/>
    </row>
    <row r="32" spans="1:6" ht="18">
      <c r="A32" s="113"/>
      <c r="B32" s="114"/>
      <c r="C32" s="114"/>
      <c r="D32" s="114"/>
      <c r="E32" s="114"/>
      <c r="F32" s="250"/>
    </row>
    <row r="33" spans="1:6" ht="18.75">
      <c r="A33" s="113"/>
      <c r="B33" s="114"/>
      <c r="C33" s="114"/>
      <c r="D33" s="114"/>
      <c r="E33" s="114"/>
      <c r="F33" s="251"/>
    </row>
    <row r="34" spans="1:6" ht="18">
      <c r="A34" s="113"/>
      <c r="B34" s="114"/>
      <c r="C34" s="114"/>
      <c r="D34" s="114"/>
      <c r="E34" s="114"/>
      <c r="F34" s="252"/>
    </row>
    <row r="35" spans="2:6" ht="18">
      <c r="B35" s="114"/>
      <c r="C35" s="114"/>
      <c r="D35" s="114"/>
      <c r="E35" s="114"/>
      <c r="F35" s="27"/>
    </row>
    <row r="36" spans="2:6" ht="18">
      <c r="B36" s="114"/>
      <c r="C36" s="114"/>
      <c r="D36" s="114"/>
      <c r="E36" s="114"/>
      <c r="F36" s="114"/>
    </row>
    <row r="37" spans="1:6" ht="18">
      <c r="A37" s="113" t="s">
        <v>304</v>
      </c>
      <c r="B37" s="114"/>
      <c r="C37" s="114"/>
      <c r="D37" s="114"/>
      <c r="E37" s="114"/>
      <c r="F37" s="114"/>
    </row>
    <row r="38" spans="1:6" ht="18">
      <c r="A38" s="113"/>
      <c r="B38" s="114"/>
      <c r="C38" s="114"/>
      <c r="D38" s="114"/>
      <c r="E38" s="249"/>
      <c r="F38" s="250"/>
    </row>
    <row r="39" spans="1:6" ht="18">
      <c r="A39" s="113"/>
      <c r="B39" s="114"/>
      <c r="C39" s="114"/>
      <c r="D39" s="114"/>
      <c r="E39" s="114"/>
      <c r="F39" s="250"/>
    </row>
    <row r="40" spans="1:6" ht="18.75">
      <c r="A40" s="113"/>
      <c r="B40" s="114"/>
      <c r="C40" s="114"/>
      <c r="D40" s="114"/>
      <c r="E40" s="114"/>
      <c r="F40" s="251"/>
    </row>
    <row r="41" spans="1:6" ht="18">
      <c r="A41" s="113"/>
      <c r="B41" s="114"/>
      <c r="C41" s="114"/>
      <c r="D41" s="114"/>
      <c r="E41" s="114"/>
      <c r="F41" s="252"/>
    </row>
    <row r="44" spans="1:9" ht="15">
      <c r="A44" s="27"/>
      <c r="B44" s="27"/>
      <c r="C44" s="27"/>
      <c r="D44" s="370"/>
      <c r="E44" s="27"/>
      <c r="G44" s="27"/>
      <c r="H44" s="27"/>
      <c r="I44" s="27"/>
    </row>
    <row r="45" spans="1:6" ht="12.75">
      <c r="A45" s="113"/>
      <c r="F45" s="113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E77"/>
  <sheetViews>
    <sheetView zoomScale="85" zoomScaleNormal="85" zoomScalePageLayoutView="0" workbookViewId="0" topLeftCell="A69">
      <selection activeCell="A85" sqref="A85"/>
    </sheetView>
  </sheetViews>
  <sheetFormatPr defaultColWidth="9.140625" defaultRowHeight="12.75"/>
  <cols>
    <col min="1" max="1" width="6.8515625" style="131" customWidth="1"/>
    <col min="2" max="2" width="10.8515625" style="27" customWidth="1"/>
    <col min="3" max="3" width="51.7109375" style="27" customWidth="1"/>
    <col min="4" max="4" width="16.28125" style="28" customWidth="1"/>
    <col min="5" max="6" width="13.57421875" style="28" customWidth="1"/>
    <col min="7" max="7" width="11.00390625" style="142" customWidth="1"/>
    <col min="8" max="8" width="27.28125" style="149" customWidth="1"/>
    <col min="9" max="9" width="31.421875" style="149" bestFit="1" customWidth="1"/>
    <col min="10" max="10" width="16.28125" style="149" customWidth="1"/>
    <col min="11" max="13" width="16.8515625" style="149" customWidth="1"/>
    <col min="14" max="14" width="18.7109375" style="149" customWidth="1"/>
    <col min="15" max="15" width="17.57421875" style="149" customWidth="1"/>
    <col min="16" max="16" width="18.57421875" style="150" customWidth="1"/>
    <col min="17" max="17" width="17.421875" style="150" customWidth="1"/>
    <col min="18" max="18" width="16.421875" style="150" customWidth="1"/>
    <col min="19" max="19" width="19.140625" style="150" customWidth="1"/>
    <col min="20" max="20" width="13.8515625" style="150" customWidth="1"/>
    <col min="21" max="21" width="13.421875" style="150" customWidth="1"/>
    <col min="22" max="23" width="13.140625" style="150" bestFit="1" customWidth="1"/>
    <col min="24" max="57" width="9.140625" style="150" customWidth="1"/>
    <col min="58" max="16384" width="9.140625" style="27" customWidth="1"/>
  </cols>
  <sheetData>
    <row r="2" spans="2:5" ht="18">
      <c r="B2" s="453" t="s">
        <v>276</v>
      </c>
      <c r="C2" s="453"/>
      <c r="D2" s="453"/>
      <c r="E2" s="453"/>
    </row>
    <row r="3" spans="2:5" ht="15">
      <c r="B3" s="457"/>
      <c r="C3" s="457"/>
      <c r="D3" s="457"/>
      <c r="E3" s="457"/>
    </row>
    <row r="4" spans="2:6" ht="16.5" thickBot="1">
      <c r="B4" s="454"/>
      <c r="C4" s="454"/>
      <c r="D4" s="30"/>
      <c r="E4" s="30"/>
      <c r="F4" s="30"/>
    </row>
    <row r="5" spans="1:6" ht="15.75">
      <c r="A5" s="368" t="s">
        <v>85</v>
      </c>
      <c r="B5" s="31" t="s">
        <v>55</v>
      </c>
      <c r="C5" s="32"/>
      <c r="D5" s="33" t="s">
        <v>53</v>
      </c>
      <c r="E5" s="33" t="s">
        <v>79</v>
      </c>
      <c r="F5" s="33" t="s">
        <v>79</v>
      </c>
    </row>
    <row r="6" spans="1:7" ht="16.5" thickBot="1">
      <c r="A6" s="369" t="s">
        <v>86</v>
      </c>
      <c r="B6" s="34" t="s">
        <v>204</v>
      </c>
      <c r="C6" s="34" t="s">
        <v>56</v>
      </c>
      <c r="D6" s="34">
        <v>2016</v>
      </c>
      <c r="E6" s="34">
        <v>2017</v>
      </c>
      <c r="F6" s="34">
        <v>2018</v>
      </c>
      <c r="G6" s="143"/>
    </row>
    <row r="7" spans="1:6" ht="4.5" customHeight="1" hidden="1" thickBot="1">
      <c r="A7" s="318"/>
      <c r="B7" s="455"/>
      <c r="C7" s="456"/>
      <c r="D7" s="36"/>
      <c r="E7" s="30"/>
      <c r="F7" s="36"/>
    </row>
    <row r="8" spans="1:8" ht="16.5" thickBot="1">
      <c r="A8" s="141"/>
      <c r="B8" s="448" t="s">
        <v>68</v>
      </c>
      <c r="C8" s="449"/>
      <c r="D8" s="37"/>
      <c r="E8" s="38"/>
      <c r="F8" s="177"/>
      <c r="G8" s="144"/>
      <c r="H8" s="299"/>
    </row>
    <row r="9" spans="1:7" ht="16.5" thickTop="1">
      <c r="A9" s="414">
        <v>41</v>
      </c>
      <c r="B9" s="415">
        <v>111003</v>
      </c>
      <c r="C9" s="416" t="s">
        <v>36</v>
      </c>
      <c r="D9" s="417">
        <v>374000</v>
      </c>
      <c r="E9" s="417">
        <v>379000</v>
      </c>
      <c r="F9" s="417">
        <v>379500</v>
      </c>
      <c r="G9" s="144"/>
    </row>
    <row r="10" spans="1:7" ht="15.75">
      <c r="A10" s="418">
        <v>41</v>
      </c>
      <c r="B10" s="419">
        <v>121001</v>
      </c>
      <c r="C10" s="316" t="s">
        <v>17</v>
      </c>
      <c r="D10" s="92">
        <v>47859</v>
      </c>
      <c r="E10" s="92">
        <v>47859</v>
      </c>
      <c r="F10" s="92">
        <v>47859</v>
      </c>
      <c r="G10" s="144"/>
    </row>
    <row r="11" spans="1:7" ht="15.75">
      <c r="A11" s="175">
        <v>41</v>
      </c>
      <c r="B11" s="40">
        <v>121002</v>
      </c>
      <c r="C11" s="41" t="s">
        <v>18</v>
      </c>
      <c r="D11" s="42">
        <v>40100</v>
      </c>
      <c r="E11" s="42">
        <v>40200</v>
      </c>
      <c r="F11" s="42">
        <v>40250</v>
      </c>
      <c r="G11" s="144"/>
    </row>
    <row r="12" spans="1:22" ht="16.5" thickBot="1">
      <c r="A12" s="176">
        <v>41</v>
      </c>
      <c r="B12" s="44">
        <v>121003</v>
      </c>
      <c r="C12" s="45" t="s">
        <v>232</v>
      </c>
      <c r="D12" s="46">
        <v>369</v>
      </c>
      <c r="E12" s="46">
        <v>369</v>
      </c>
      <c r="F12" s="46">
        <v>369</v>
      </c>
      <c r="G12" s="144"/>
      <c r="T12" s="151"/>
      <c r="U12" s="152"/>
      <c r="V12" s="153"/>
    </row>
    <row r="13" spans="2:8" ht="16.5" thickBot="1">
      <c r="B13" s="456"/>
      <c r="C13" s="456"/>
      <c r="D13" s="47"/>
      <c r="E13" s="47"/>
      <c r="F13" s="47"/>
      <c r="G13" s="144"/>
      <c r="H13" s="145"/>
    </row>
    <row r="14" spans="1:7" ht="15.75">
      <c r="A14" s="140"/>
      <c r="B14" s="448" t="s">
        <v>67</v>
      </c>
      <c r="C14" s="449"/>
      <c r="D14" s="48"/>
      <c r="E14" s="48"/>
      <c r="F14" s="48"/>
      <c r="G14" s="144"/>
    </row>
    <row r="15" spans="1:7" ht="15.75">
      <c r="A15" s="126">
        <v>41</v>
      </c>
      <c r="B15" s="40">
        <v>133001</v>
      </c>
      <c r="C15" s="41" t="s">
        <v>14</v>
      </c>
      <c r="D15" s="42">
        <v>1425</v>
      </c>
      <c r="E15" s="42">
        <v>1430</v>
      </c>
      <c r="F15" s="42">
        <v>1435</v>
      </c>
      <c r="G15" s="144"/>
    </row>
    <row r="16" spans="1:21" ht="15.75">
      <c r="A16" s="126">
        <v>41</v>
      </c>
      <c r="B16" s="40">
        <v>133012</v>
      </c>
      <c r="C16" s="41" t="s">
        <v>23</v>
      </c>
      <c r="D16" s="42">
        <v>700</v>
      </c>
      <c r="E16" s="42">
        <v>710</v>
      </c>
      <c r="F16" s="42">
        <v>734</v>
      </c>
      <c r="G16" s="146"/>
      <c r="T16" s="154"/>
      <c r="U16" s="155"/>
    </row>
    <row r="17" spans="1:21" ht="15.75">
      <c r="A17" s="126">
        <v>41</v>
      </c>
      <c r="B17" s="40">
        <v>133013</v>
      </c>
      <c r="C17" s="41" t="s">
        <v>233</v>
      </c>
      <c r="D17" s="42">
        <v>33500</v>
      </c>
      <c r="E17" s="42">
        <v>33750</v>
      </c>
      <c r="F17" s="42">
        <v>33900</v>
      </c>
      <c r="G17" s="144"/>
      <c r="T17" s="62"/>
      <c r="U17" s="65"/>
    </row>
    <row r="18" spans="1:21" ht="16.5" thickBot="1">
      <c r="A18" s="133"/>
      <c r="B18" s="50"/>
      <c r="C18" s="51"/>
      <c r="D18" s="52">
        <f>SUM(D9:D17)</f>
        <v>497953</v>
      </c>
      <c r="E18" s="52">
        <f>SUM(E9:E17)</f>
        <v>503318</v>
      </c>
      <c r="F18" s="52">
        <f>SUM(F9:F17)</f>
        <v>504047</v>
      </c>
      <c r="G18" s="144"/>
      <c r="T18" s="65"/>
      <c r="U18" s="65"/>
    </row>
    <row r="19" spans="2:21" ht="16.5" thickBot="1">
      <c r="B19" s="53"/>
      <c r="C19" s="55"/>
      <c r="D19" s="54"/>
      <c r="E19" s="54"/>
      <c r="F19" s="54"/>
      <c r="G19" s="144"/>
      <c r="T19" s="65"/>
      <c r="U19" s="65"/>
    </row>
    <row r="20" spans="1:21" ht="15.75">
      <c r="A20" s="140"/>
      <c r="B20" s="448" t="s">
        <v>69</v>
      </c>
      <c r="C20" s="449"/>
      <c r="D20" s="48"/>
      <c r="E20" s="48"/>
      <c r="F20" s="48"/>
      <c r="G20" s="144"/>
      <c r="T20" s="65"/>
      <c r="U20" s="65"/>
    </row>
    <row r="21" spans="1:23" ht="15.75">
      <c r="A21" s="126">
        <v>41</v>
      </c>
      <c r="B21" s="40">
        <v>212002</v>
      </c>
      <c r="C21" s="41" t="s">
        <v>24</v>
      </c>
      <c r="D21" s="42">
        <v>6576</v>
      </c>
      <c r="E21" s="42">
        <v>6576</v>
      </c>
      <c r="F21" s="42">
        <v>6576</v>
      </c>
      <c r="G21" s="144"/>
      <c r="H21" s="452"/>
      <c r="I21" s="452"/>
      <c r="J21" s="452"/>
      <c r="K21" s="452"/>
      <c r="L21" s="452"/>
      <c r="M21" s="452"/>
      <c r="N21" s="452"/>
      <c r="O21" s="452"/>
      <c r="P21" s="452"/>
      <c r="Q21" s="452"/>
      <c r="R21" s="452"/>
      <c r="S21" s="452"/>
      <c r="T21" s="452"/>
      <c r="U21" s="452"/>
      <c r="V21" s="452"/>
      <c r="W21" s="452"/>
    </row>
    <row r="22" spans="1:24" ht="15.75">
      <c r="A22" s="269">
        <v>41</v>
      </c>
      <c r="B22" s="270">
        <v>212003</v>
      </c>
      <c r="C22" s="316" t="s">
        <v>205</v>
      </c>
      <c r="D22" s="42">
        <v>4500</v>
      </c>
      <c r="E22" s="42">
        <v>4704</v>
      </c>
      <c r="F22" s="42">
        <v>5500</v>
      </c>
      <c r="G22" s="144"/>
      <c r="H22" s="156"/>
      <c r="I22" s="156"/>
      <c r="J22" s="156"/>
      <c r="K22" s="156"/>
      <c r="L22" s="156"/>
      <c r="M22" s="156"/>
      <c r="N22" s="156"/>
      <c r="O22" s="156"/>
      <c r="P22" s="157"/>
      <c r="Q22" s="158"/>
      <c r="R22" s="159"/>
      <c r="S22" s="157"/>
      <c r="T22" s="157"/>
      <c r="U22" s="157"/>
      <c r="V22" s="157"/>
      <c r="W22" s="157"/>
      <c r="X22" s="29"/>
    </row>
    <row r="23" spans="1:24" ht="15.75">
      <c r="A23" s="269">
        <v>41</v>
      </c>
      <c r="B23" s="270">
        <v>212003</v>
      </c>
      <c r="C23" s="267" t="s">
        <v>152</v>
      </c>
      <c r="D23" s="92">
        <v>18000</v>
      </c>
      <c r="E23" s="92">
        <v>18000</v>
      </c>
      <c r="F23" s="92">
        <v>18000</v>
      </c>
      <c r="G23" s="144"/>
      <c r="H23" s="156"/>
      <c r="I23" s="156"/>
      <c r="J23" s="156"/>
      <c r="K23" s="156"/>
      <c r="L23" s="156"/>
      <c r="M23" s="156"/>
      <c r="N23" s="156"/>
      <c r="O23" s="156"/>
      <c r="P23" s="157"/>
      <c r="Q23" s="158"/>
      <c r="R23" s="159"/>
      <c r="S23" s="157"/>
      <c r="T23" s="157"/>
      <c r="U23" s="157"/>
      <c r="V23" s="157"/>
      <c r="W23" s="157"/>
      <c r="X23" s="29"/>
    </row>
    <row r="24" spans="1:24" ht="15.75">
      <c r="A24" s="269">
        <v>41</v>
      </c>
      <c r="B24" s="270">
        <v>212003</v>
      </c>
      <c r="C24" s="267" t="s">
        <v>153</v>
      </c>
      <c r="D24" s="42">
        <v>11050</v>
      </c>
      <c r="E24" s="42">
        <v>11050</v>
      </c>
      <c r="F24" s="42">
        <v>11050</v>
      </c>
      <c r="G24" s="144"/>
      <c r="H24" s="156"/>
      <c r="I24" s="156"/>
      <c r="J24" s="156"/>
      <c r="K24" s="156"/>
      <c r="L24" s="156"/>
      <c r="M24" s="156"/>
      <c r="N24" s="156"/>
      <c r="O24" s="156"/>
      <c r="P24" s="157"/>
      <c r="Q24" s="158"/>
      <c r="R24" s="159"/>
      <c r="S24" s="157"/>
      <c r="T24" s="157"/>
      <c r="U24" s="157"/>
      <c r="V24" s="157"/>
      <c r="W24" s="157"/>
      <c r="X24" s="29"/>
    </row>
    <row r="25" spans="1:24" ht="16.5" thickBot="1">
      <c r="A25" s="269">
        <v>41</v>
      </c>
      <c r="B25" s="270">
        <v>212004</v>
      </c>
      <c r="C25" s="267" t="s">
        <v>37</v>
      </c>
      <c r="D25" s="42">
        <v>2550</v>
      </c>
      <c r="E25" s="42">
        <v>2450</v>
      </c>
      <c r="F25" s="42">
        <v>2500</v>
      </c>
      <c r="G25" s="144"/>
      <c r="H25" s="156"/>
      <c r="I25" s="156"/>
      <c r="J25" s="156"/>
      <c r="K25" s="156"/>
      <c r="L25" s="156"/>
      <c r="M25" s="156"/>
      <c r="N25" s="156"/>
      <c r="O25" s="156"/>
      <c r="P25" s="158"/>
      <c r="Q25" s="158"/>
      <c r="R25" s="158"/>
      <c r="S25" s="158"/>
      <c r="T25" s="158"/>
      <c r="U25" s="158"/>
      <c r="V25" s="158"/>
      <c r="W25" s="158"/>
      <c r="X25" s="29"/>
    </row>
    <row r="26" spans="1:24" ht="16.5" thickBot="1">
      <c r="A26" s="141"/>
      <c r="B26" s="450" t="s">
        <v>70</v>
      </c>
      <c r="C26" s="451"/>
      <c r="D26" s="57"/>
      <c r="E26" s="57"/>
      <c r="F26" s="57"/>
      <c r="G26" s="144"/>
      <c r="H26" s="148"/>
      <c r="I26" s="148"/>
      <c r="J26" s="148"/>
      <c r="K26" s="148"/>
      <c r="L26" s="148"/>
      <c r="M26" s="148"/>
      <c r="N26" s="148"/>
      <c r="O26" s="148"/>
      <c r="P26" s="62"/>
      <c r="Q26" s="98"/>
      <c r="R26" s="98"/>
      <c r="S26" s="98"/>
      <c r="T26" s="98"/>
      <c r="U26" s="162"/>
      <c r="V26" s="162"/>
      <c r="W26" s="162"/>
      <c r="X26" s="29"/>
    </row>
    <row r="27" spans="1:24" ht="15.75">
      <c r="A27" s="126">
        <v>41</v>
      </c>
      <c r="B27" s="40">
        <v>221004</v>
      </c>
      <c r="C27" s="41" t="s">
        <v>155</v>
      </c>
      <c r="D27" s="42">
        <v>2650</v>
      </c>
      <c r="E27" s="42">
        <v>2650</v>
      </c>
      <c r="F27" s="42">
        <v>2650</v>
      </c>
      <c r="G27" s="144"/>
      <c r="H27" s="146"/>
      <c r="I27" s="146"/>
      <c r="J27" s="146"/>
      <c r="K27" s="146"/>
      <c r="L27" s="146"/>
      <c r="M27" s="146"/>
      <c r="N27" s="146"/>
      <c r="O27" s="146"/>
      <c r="P27" s="160"/>
      <c r="Q27" s="161"/>
      <c r="R27" s="161"/>
      <c r="S27" s="161"/>
      <c r="T27" s="161"/>
      <c r="U27" s="161"/>
      <c r="V27" s="161"/>
      <c r="W27" s="161"/>
      <c r="X27" s="29"/>
    </row>
    <row r="28" spans="1:24" ht="15.75">
      <c r="A28" s="126">
        <v>41</v>
      </c>
      <c r="B28" s="40">
        <v>221004</v>
      </c>
      <c r="C28" s="41" t="s">
        <v>154</v>
      </c>
      <c r="D28" s="42">
        <v>5500</v>
      </c>
      <c r="E28" s="42">
        <v>5450</v>
      </c>
      <c r="F28" s="42">
        <v>5000</v>
      </c>
      <c r="G28" s="144"/>
      <c r="H28" s="146"/>
      <c r="I28" s="146"/>
      <c r="J28" s="146"/>
      <c r="K28" s="146"/>
      <c r="L28" s="146"/>
      <c r="M28" s="146"/>
      <c r="N28" s="146"/>
      <c r="O28" s="146"/>
      <c r="P28" s="160"/>
      <c r="Q28" s="161"/>
      <c r="R28" s="161"/>
      <c r="S28" s="161"/>
      <c r="T28" s="161"/>
      <c r="U28" s="161"/>
      <c r="V28" s="161"/>
      <c r="W28" s="161"/>
      <c r="X28" s="29"/>
    </row>
    <row r="29" spans="1:24" ht="15.75">
      <c r="A29" s="126">
        <v>41</v>
      </c>
      <c r="B29" s="40">
        <v>221004</v>
      </c>
      <c r="C29" s="41" t="s">
        <v>156</v>
      </c>
      <c r="D29" s="42">
        <v>10500</v>
      </c>
      <c r="E29" s="42">
        <v>10500</v>
      </c>
      <c r="F29" s="42">
        <v>9000</v>
      </c>
      <c r="G29" s="144"/>
      <c r="H29" s="146"/>
      <c r="I29" s="146"/>
      <c r="J29" s="146"/>
      <c r="K29" s="146"/>
      <c r="L29" s="146"/>
      <c r="M29" s="146"/>
      <c r="N29" s="146"/>
      <c r="O29" s="146"/>
      <c r="P29" s="160"/>
      <c r="Q29" s="161"/>
      <c r="R29" s="161"/>
      <c r="S29" s="161"/>
      <c r="T29" s="161"/>
      <c r="U29" s="161"/>
      <c r="V29" s="161"/>
      <c r="W29" s="161"/>
      <c r="X29" s="29"/>
    </row>
    <row r="30" spans="1:24" ht="15.75">
      <c r="A30" s="126">
        <v>41</v>
      </c>
      <c r="B30" s="40">
        <v>222003</v>
      </c>
      <c r="C30" s="41" t="s">
        <v>157</v>
      </c>
      <c r="D30" s="42">
        <v>450</v>
      </c>
      <c r="E30" s="42">
        <v>400</v>
      </c>
      <c r="F30" s="42">
        <v>400</v>
      </c>
      <c r="G30" s="144"/>
      <c r="H30" s="148"/>
      <c r="I30" s="148"/>
      <c r="J30" s="148"/>
      <c r="K30" s="148"/>
      <c r="L30" s="148"/>
      <c r="M30" s="148"/>
      <c r="N30" s="148"/>
      <c r="O30" s="148"/>
      <c r="P30" s="163"/>
      <c r="Q30" s="98"/>
      <c r="R30" s="98"/>
      <c r="S30" s="98"/>
      <c r="T30" s="98"/>
      <c r="U30" s="162"/>
      <c r="V30" s="162"/>
      <c r="W30" s="162"/>
      <c r="X30" s="29"/>
    </row>
    <row r="31" spans="1:24" ht="15.75">
      <c r="A31" s="126">
        <v>41</v>
      </c>
      <c r="B31" s="40">
        <v>223001</v>
      </c>
      <c r="C31" s="41" t="s">
        <v>19</v>
      </c>
      <c r="D31" s="42">
        <v>150</v>
      </c>
      <c r="E31" s="42">
        <v>80</v>
      </c>
      <c r="F31" s="42">
        <v>100</v>
      </c>
      <c r="G31" s="144"/>
      <c r="H31" s="148"/>
      <c r="I31" s="148"/>
      <c r="J31" s="148"/>
      <c r="K31" s="148"/>
      <c r="L31" s="148"/>
      <c r="M31" s="148"/>
      <c r="N31" s="148"/>
      <c r="O31" s="148"/>
      <c r="P31" s="163"/>
      <c r="Q31" s="98"/>
      <c r="R31" s="98"/>
      <c r="S31" s="98"/>
      <c r="T31" s="98"/>
      <c r="U31" s="162"/>
      <c r="V31" s="162"/>
      <c r="W31" s="162"/>
      <c r="X31" s="29"/>
    </row>
    <row r="32" spans="1:24" ht="15.75">
      <c r="A32" s="126">
        <v>41</v>
      </c>
      <c r="B32" s="40">
        <v>223001</v>
      </c>
      <c r="C32" s="41" t="s">
        <v>158</v>
      </c>
      <c r="D32" s="42">
        <v>550</v>
      </c>
      <c r="E32" s="42">
        <v>500</v>
      </c>
      <c r="F32" s="42">
        <v>550</v>
      </c>
      <c r="G32" s="144"/>
      <c r="H32" s="148"/>
      <c r="I32" s="148"/>
      <c r="J32" s="148"/>
      <c r="K32" s="148"/>
      <c r="L32" s="148"/>
      <c r="M32" s="148"/>
      <c r="N32" s="148"/>
      <c r="O32" s="148"/>
      <c r="P32" s="164"/>
      <c r="Q32" s="165"/>
      <c r="R32" s="165"/>
      <c r="S32" s="165"/>
      <c r="T32" s="165"/>
      <c r="U32" s="162"/>
      <c r="V32" s="162"/>
      <c r="W32" s="162"/>
      <c r="X32" s="29"/>
    </row>
    <row r="33" spans="1:24" ht="15.75">
      <c r="A33" s="123">
        <v>41</v>
      </c>
      <c r="B33" s="275">
        <v>223001</v>
      </c>
      <c r="C33" s="41" t="s">
        <v>234</v>
      </c>
      <c r="D33" s="69">
        <v>10</v>
      </c>
      <c r="E33" s="69">
        <v>10</v>
      </c>
      <c r="F33" s="69">
        <v>10</v>
      </c>
      <c r="G33" s="144"/>
      <c r="H33" s="148"/>
      <c r="I33" s="148"/>
      <c r="J33" s="148"/>
      <c r="K33" s="148"/>
      <c r="L33" s="148"/>
      <c r="M33" s="148"/>
      <c r="N33" s="148"/>
      <c r="O33" s="148"/>
      <c r="P33" s="164"/>
      <c r="Q33" s="165"/>
      <c r="R33" s="165"/>
      <c r="S33" s="165"/>
      <c r="T33" s="165"/>
      <c r="U33" s="162"/>
      <c r="V33" s="162"/>
      <c r="W33" s="162"/>
      <c r="X33" s="29"/>
    </row>
    <row r="34" spans="1:24" ht="15.75">
      <c r="A34" s="126">
        <v>41</v>
      </c>
      <c r="B34" s="40">
        <v>223001</v>
      </c>
      <c r="C34" s="41" t="s">
        <v>203</v>
      </c>
      <c r="D34" s="69">
        <v>2503</v>
      </c>
      <c r="E34" s="69">
        <v>2602</v>
      </c>
      <c r="F34" s="69">
        <v>2807</v>
      </c>
      <c r="G34" s="144"/>
      <c r="H34" s="298"/>
      <c r="I34" s="148"/>
      <c r="J34" s="148"/>
      <c r="K34" s="148"/>
      <c r="L34" s="148"/>
      <c r="M34" s="148"/>
      <c r="N34" s="148"/>
      <c r="O34" s="148"/>
      <c r="P34" s="164"/>
      <c r="Q34" s="165"/>
      <c r="R34" s="165"/>
      <c r="S34" s="165"/>
      <c r="T34" s="165"/>
      <c r="U34" s="162"/>
      <c r="V34" s="162"/>
      <c r="W34" s="162"/>
      <c r="X34" s="29"/>
    </row>
    <row r="35" spans="1:24" ht="15.75">
      <c r="A35" s="126">
        <v>41</v>
      </c>
      <c r="B35" s="40">
        <v>223002</v>
      </c>
      <c r="C35" s="41" t="s">
        <v>164</v>
      </c>
      <c r="D35" s="42">
        <v>2000</v>
      </c>
      <c r="E35" s="42">
        <v>2000</v>
      </c>
      <c r="F35" s="42">
        <v>2000</v>
      </c>
      <c r="G35" s="144"/>
      <c r="H35" s="148"/>
      <c r="I35" s="148"/>
      <c r="J35" s="148"/>
      <c r="K35" s="148"/>
      <c r="L35" s="148"/>
      <c r="M35" s="148"/>
      <c r="N35" s="148"/>
      <c r="O35" s="148"/>
      <c r="P35" s="164"/>
      <c r="Q35" s="165"/>
      <c r="R35" s="165"/>
      <c r="S35" s="165"/>
      <c r="T35" s="165"/>
      <c r="U35" s="162"/>
      <c r="V35" s="162"/>
      <c r="W35" s="162"/>
      <c r="X35" s="29"/>
    </row>
    <row r="36" spans="1:24" ht="15" customHeight="1">
      <c r="A36" s="126">
        <v>41</v>
      </c>
      <c r="B36" s="40">
        <v>223002</v>
      </c>
      <c r="C36" s="41" t="s">
        <v>235</v>
      </c>
      <c r="D36" s="42">
        <v>1500</v>
      </c>
      <c r="E36" s="42">
        <v>1550</v>
      </c>
      <c r="F36" s="42">
        <v>1550</v>
      </c>
      <c r="G36" s="144"/>
      <c r="H36" s="147"/>
      <c r="I36" s="147"/>
      <c r="J36" s="147"/>
      <c r="K36" s="147"/>
      <c r="L36" s="147"/>
      <c r="M36" s="147"/>
      <c r="N36" s="147"/>
      <c r="O36" s="147"/>
      <c r="P36" s="61"/>
      <c r="Q36" s="165"/>
      <c r="R36" s="165"/>
      <c r="S36" s="165"/>
      <c r="T36" s="165"/>
      <c r="U36" s="165"/>
      <c r="V36" s="165"/>
      <c r="W36" s="165"/>
      <c r="X36" s="29"/>
    </row>
    <row r="37" spans="1:24" ht="15.75">
      <c r="A37" s="126">
        <v>41</v>
      </c>
      <c r="B37" s="40">
        <v>223003</v>
      </c>
      <c r="C37" s="41" t="s">
        <v>236</v>
      </c>
      <c r="D37" s="42">
        <v>2900</v>
      </c>
      <c r="E37" s="42">
        <v>2900</v>
      </c>
      <c r="F37" s="42">
        <v>2900</v>
      </c>
      <c r="G37" s="144"/>
      <c r="H37" s="146"/>
      <c r="I37" s="146"/>
      <c r="J37" s="146"/>
      <c r="K37" s="146"/>
      <c r="L37" s="146"/>
      <c r="M37" s="146"/>
      <c r="N37" s="146"/>
      <c r="O37" s="146"/>
      <c r="P37" s="160"/>
      <c r="Q37" s="160"/>
      <c r="R37" s="160"/>
      <c r="S37" s="166"/>
      <c r="T37" s="29"/>
      <c r="U37" s="29"/>
      <c r="V37" s="29"/>
      <c r="W37" s="29"/>
      <c r="X37" s="29"/>
    </row>
    <row r="38" spans="1:24" ht="16.5" thickBot="1">
      <c r="A38" s="132">
        <v>41</v>
      </c>
      <c r="B38" s="44">
        <v>229005</v>
      </c>
      <c r="C38" s="45" t="s">
        <v>25</v>
      </c>
      <c r="D38" s="46">
        <v>182</v>
      </c>
      <c r="E38" s="46">
        <v>182</v>
      </c>
      <c r="F38" s="46">
        <v>182</v>
      </c>
      <c r="G38" s="144"/>
      <c r="H38" s="142"/>
      <c r="I38" s="142"/>
      <c r="J38" s="142"/>
      <c r="K38" s="142"/>
      <c r="L38" s="142"/>
      <c r="M38" s="142"/>
      <c r="N38" s="167"/>
      <c r="O38" s="167"/>
      <c r="P38" s="168"/>
      <c r="Q38" s="168"/>
      <c r="R38" s="168"/>
      <c r="S38" s="63"/>
      <c r="T38" s="169"/>
      <c r="U38" s="168"/>
      <c r="V38" s="29"/>
      <c r="W38" s="29"/>
      <c r="X38" s="29"/>
    </row>
    <row r="39" spans="2:24" ht="16.5" thickBot="1">
      <c r="B39" s="58"/>
      <c r="C39" s="49"/>
      <c r="D39" s="60"/>
      <c r="E39" s="60"/>
      <c r="F39" s="60"/>
      <c r="G39" s="144"/>
      <c r="H39" s="142"/>
      <c r="I39" s="142"/>
      <c r="J39" s="142"/>
      <c r="K39" s="142"/>
      <c r="L39" s="142"/>
      <c r="M39" s="142"/>
      <c r="N39" s="167"/>
      <c r="O39" s="167"/>
      <c r="P39" s="168"/>
      <c r="Q39" s="168"/>
      <c r="R39" s="168"/>
      <c r="S39" s="63"/>
      <c r="T39" s="169"/>
      <c r="U39" s="168"/>
      <c r="V39" s="29"/>
      <c r="W39" s="29"/>
      <c r="X39" s="29"/>
    </row>
    <row r="40" spans="1:24" ht="16.5" thickBot="1">
      <c r="A40" s="140"/>
      <c r="B40" s="450" t="s">
        <v>237</v>
      </c>
      <c r="C40" s="451"/>
      <c r="D40" s="57"/>
      <c r="E40" s="57"/>
      <c r="F40" s="57"/>
      <c r="G40" s="146"/>
      <c r="H40" s="142"/>
      <c r="I40" s="142"/>
      <c r="J40" s="142"/>
      <c r="K40" s="142"/>
      <c r="L40" s="142"/>
      <c r="M40" s="142"/>
      <c r="N40" s="167"/>
      <c r="O40" s="167"/>
      <c r="P40" s="168"/>
      <c r="Q40" s="168"/>
      <c r="R40" s="168"/>
      <c r="S40" s="63"/>
      <c r="T40" s="169"/>
      <c r="U40" s="168"/>
      <c r="V40" s="29"/>
      <c r="W40" s="29"/>
      <c r="X40" s="29"/>
    </row>
    <row r="41" spans="1:24" ht="16.5" thickBot="1">
      <c r="A41" s="132">
        <v>41</v>
      </c>
      <c r="B41" s="44">
        <v>243</v>
      </c>
      <c r="C41" s="45" t="s">
        <v>15</v>
      </c>
      <c r="D41" s="46">
        <v>20</v>
      </c>
      <c r="E41" s="46">
        <v>20</v>
      </c>
      <c r="F41" s="46">
        <v>20</v>
      </c>
      <c r="G41" s="144"/>
      <c r="H41" s="142"/>
      <c r="I41" s="142"/>
      <c r="J41" s="142"/>
      <c r="K41" s="142"/>
      <c r="L41" s="142"/>
      <c r="M41" s="142"/>
      <c r="N41" s="167"/>
      <c r="O41" s="167"/>
      <c r="P41" s="168"/>
      <c r="Q41" s="168"/>
      <c r="R41" s="168"/>
      <c r="S41" s="63"/>
      <c r="T41" s="63"/>
      <c r="U41" s="168"/>
      <c r="V41" s="29"/>
      <c r="W41" s="29"/>
      <c r="X41" s="29"/>
    </row>
    <row r="42" spans="2:24" ht="16.5" thickBot="1">
      <c r="B42" s="58"/>
      <c r="C42" s="49"/>
      <c r="D42" s="59"/>
      <c r="E42" s="59"/>
      <c r="F42" s="59"/>
      <c r="G42" s="144"/>
      <c r="H42" s="147"/>
      <c r="I42" s="147"/>
      <c r="J42" s="147"/>
      <c r="K42" s="147"/>
      <c r="L42" s="147"/>
      <c r="M42" s="147"/>
      <c r="N42" s="147"/>
      <c r="O42" s="147"/>
      <c r="P42" s="62"/>
      <c r="Q42" s="62"/>
      <c r="R42" s="63"/>
      <c r="S42" s="63"/>
      <c r="T42" s="168"/>
      <c r="U42" s="29"/>
      <c r="V42" s="29"/>
      <c r="W42" s="29"/>
      <c r="X42" s="29"/>
    </row>
    <row r="43" spans="1:24" ht="15.75">
      <c r="A43" s="140"/>
      <c r="B43" s="448" t="s">
        <v>71</v>
      </c>
      <c r="C43" s="449"/>
      <c r="D43" s="48"/>
      <c r="E43" s="48"/>
      <c r="F43" s="48"/>
      <c r="G43" s="144"/>
      <c r="H43" s="147"/>
      <c r="I43" s="147"/>
      <c r="J43" s="147"/>
      <c r="K43" s="147"/>
      <c r="L43" s="147"/>
      <c r="M43" s="147"/>
      <c r="N43" s="147"/>
      <c r="O43" s="147"/>
      <c r="P43" s="62"/>
      <c r="Q43" s="62"/>
      <c r="R43" s="63"/>
      <c r="S43" s="63"/>
      <c r="T43" s="168"/>
      <c r="U43" s="29"/>
      <c r="V43" s="29"/>
      <c r="W43" s="29"/>
      <c r="X43" s="29"/>
    </row>
    <row r="44" spans="1:22" ht="15.75">
      <c r="A44" s="126">
        <v>41</v>
      </c>
      <c r="B44" s="40">
        <v>292008</v>
      </c>
      <c r="C44" s="41" t="s">
        <v>201</v>
      </c>
      <c r="D44" s="42">
        <v>1900</v>
      </c>
      <c r="E44" s="42">
        <v>1700</v>
      </c>
      <c r="F44" s="42">
        <v>1500</v>
      </c>
      <c r="G44" s="144"/>
      <c r="H44" s="147"/>
      <c r="I44" s="147"/>
      <c r="J44" s="147"/>
      <c r="K44" s="147"/>
      <c r="L44" s="147"/>
      <c r="M44" s="147"/>
      <c r="N44" s="148"/>
      <c r="O44" s="148"/>
      <c r="P44" s="62"/>
      <c r="Q44" s="62"/>
      <c r="R44" s="62"/>
      <c r="S44" s="63"/>
      <c r="T44" s="63"/>
      <c r="U44" s="168"/>
      <c r="V44" s="29"/>
    </row>
    <row r="45" spans="1:22" ht="15.75">
      <c r="A45" s="126">
        <v>41</v>
      </c>
      <c r="B45" s="40">
        <v>292012</v>
      </c>
      <c r="C45" s="41" t="s">
        <v>238</v>
      </c>
      <c r="D45" s="42">
        <v>3000</v>
      </c>
      <c r="E45" s="42">
        <v>2900</v>
      </c>
      <c r="F45" s="42">
        <v>3200</v>
      </c>
      <c r="G45" s="144"/>
      <c r="H45" s="156"/>
      <c r="I45" s="156"/>
      <c r="J45" s="156"/>
      <c r="K45" s="156"/>
      <c r="L45" s="156"/>
      <c r="M45" s="156"/>
      <c r="N45" s="156"/>
      <c r="O45" s="156"/>
      <c r="T45" s="63"/>
      <c r="U45" s="168"/>
      <c r="V45" s="29"/>
    </row>
    <row r="46" spans="1:22" ht="15.75">
      <c r="A46" s="127">
        <v>41</v>
      </c>
      <c r="B46" s="56">
        <v>292027</v>
      </c>
      <c r="C46" s="68" t="s">
        <v>33</v>
      </c>
      <c r="D46" s="262">
        <v>7000</v>
      </c>
      <c r="E46" s="262">
        <v>6500</v>
      </c>
      <c r="F46" s="262">
        <v>7000</v>
      </c>
      <c r="G46" s="144"/>
      <c r="H46" s="156"/>
      <c r="I46" s="156"/>
      <c r="J46" s="156"/>
      <c r="K46" s="156"/>
      <c r="L46" s="156"/>
      <c r="M46" s="156"/>
      <c r="N46" s="156"/>
      <c r="O46" s="156"/>
      <c r="T46" s="63"/>
      <c r="U46" s="168"/>
      <c r="V46" s="29"/>
    </row>
    <row r="47" spans="1:22" ht="15.75">
      <c r="A47" s="127">
        <v>41</v>
      </c>
      <c r="B47" s="56">
        <v>2902027</v>
      </c>
      <c r="C47" s="396" t="s">
        <v>262</v>
      </c>
      <c r="D47" s="262">
        <v>500</v>
      </c>
      <c r="E47" s="262">
        <v>500</v>
      </c>
      <c r="F47" s="262">
        <v>500</v>
      </c>
      <c r="G47" s="144"/>
      <c r="H47" s="156"/>
      <c r="I47" s="156"/>
      <c r="J47" s="156"/>
      <c r="K47" s="156"/>
      <c r="L47" s="156"/>
      <c r="M47" s="156"/>
      <c r="N47" s="156"/>
      <c r="O47" s="156"/>
      <c r="T47" s="63"/>
      <c r="U47" s="168"/>
      <c r="V47" s="29"/>
    </row>
    <row r="48" spans="1:22" ht="16.5" customHeight="1" thickBot="1">
      <c r="A48" s="133"/>
      <c r="B48" s="50"/>
      <c r="C48" s="51"/>
      <c r="D48" s="52">
        <f>SUM(D21:D47)</f>
        <v>83991</v>
      </c>
      <c r="E48" s="52">
        <f>SUM(E21:E47)</f>
        <v>83224</v>
      </c>
      <c r="F48" s="52">
        <f>SUM(F21:F47)</f>
        <v>82995</v>
      </c>
      <c r="G48" s="144"/>
      <c r="H48" s="170"/>
      <c r="I48" s="145"/>
      <c r="J48" s="171"/>
      <c r="K48" s="171"/>
      <c r="L48" s="171"/>
      <c r="M48" s="171"/>
      <c r="N48" s="171"/>
      <c r="O48" s="171"/>
      <c r="T48" s="63"/>
      <c r="U48" s="168"/>
      <c r="V48" s="29"/>
    </row>
    <row r="49" spans="2:22" ht="15.75" customHeight="1" thickBot="1">
      <c r="B49" s="64"/>
      <c r="C49" s="65"/>
      <c r="D49" s="66"/>
      <c r="E49" s="66"/>
      <c r="F49" s="66"/>
      <c r="G49" s="144"/>
      <c r="H49" s="170"/>
      <c r="I49" s="145"/>
      <c r="J49" s="171"/>
      <c r="K49" s="171"/>
      <c r="L49" s="171"/>
      <c r="M49" s="171"/>
      <c r="N49" s="171"/>
      <c r="O49" s="171"/>
      <c r="T49" s="63"/>
      <c r="U49" s="168"/>
      <c r="V49" s="29"/>
    </row>
    <row r="50" spans="1:22" ht="15.75">
      <c r="A50" s="140"/>
      <c r="B50" s="448" t="s">
        <v>206</v>
      </c>
      <c r="C50" s="449"/>
      <c r="D50" s="48">
        <f>SUM(D51:D65)</f>
        <v>111341</v>
      </c>
      <c r="E50" s="48">
        <f>SUM(E51:E65)</f>
        <v>110433</v>
      </c>
      <c r="F50" s="48">
        <f>SUM(F51:F65)</f>
        <v>110283</v>
      </c>
      <c r="G50" s="144"/>
      <c r="H50" s="170"/>
      <c r="I50" s="145"/>
      <c r="J50" s="171"/>
      <c r="K50" s="171"/>
      <c r="L50" s="171"/>
      <c r="M50" s="171"/>
      <c r="N50" s="171"/>
      <c r="O50" s="171"/>
      <c r="T50" s="63"/>
      <c r="U50" s="168"/>
      <c r="V50" s="29"/>
    </row>
    <row r="51" spans="1:22" ht="15.75">
      <c r="A51" s="126">
        <v>132</v>
      </c>
      <c r="B51" s="40">
        <v>311</v>
      </c>
      <c r="C51" s="41" t="s">
        <v>104</v>
      </c>
      <c r="D51" s="69">
        <v>1691</v>
      </c>
      <c r="E51" s="69">
        <v>1691</v>
      </c>
      <c r="F51" s="69">
        <v>1691</v>
      </c>
      <c r="G51" s="144"/>
      <c r="H51" s="173"/>
      <c r="I51" s="145"/>
      <c r="J51" s="171"/>
      <c r="K51" s="171"/>
      <c r="L51" s="171"/>
      <c r="M51" s="171"/>
      <c r="N51" s="171"/>
      <c r="O51" s="171"/>
      <c r="T51" s="63"/>
      <c r="U51" s="168"/>
      <c r="V51" s="29"/>
    </row>
    <row r="52" spans="1:22" ht="15.75">
      <c r="A52" s="126">
        <v>111</v>
      </c>
      <c r="B52" s="40">
        <v>312</v>
      </c>
      <c r="C52" s="41" t="s">
        <v>255</v>
      </c>
      <c r="D52" s="69">
        <v>188</v>
      </c>
      <c r="E52" s="69">
        <v>188</v>
      </c>
      <c r="F52" s="69">
        <v>188</v>
      </c>
      <c r="G52" s="144"/>
      <c r="H52" s="173"/>
      <c r="I52" s="145"/>
      <c r="J52" s="171"/>
      <c r="K52" s="171"/>
      <c r="L52" s="171"/>
      <c r="M52" s="171"/>
      <c r="N52" s="171"/>
      <c r="O52" s="171"/>
      <c r="T52" s="63"/>
      <c r="U52" s="168"/>
      <c r="V52" s="29"/>
    </row>
    <row r="53" spans="1:22" ht="19.5" customHeight="1">
      <c r="A53" s="126">
        <v>41</v>
      </c>
      <c r="B53" s="40">
        <v>311</v>
      </c>
      <c r="C53" s="267" t="s">
        <v>99</v>
      </c>
      <c r="D53" s="268">
        <v>1300</v>
      </c>
      <c r="E53" s="268">
        <v>1200</v>
      </c>
      <c r="F53" s="268">
        <v>1100</v>
      </c>
      <c r="G53" s="144"/>
      <c r="H53" s="173"/>
      <c r="T53" s="63"/>
      <c r="U53" s="168"/>
      <c r="V53" s="29"/>
    </row>
    <row r="54" spans="1:22" ht="15.75">
      <c r="A54" s="269">
        <v>111</v>
      </c>
      <c r="B54" s="270">
        <v>312001</v>
      </c>
      <c r="C54" s="267" t="s">
        <v>26</v>
      </c>
      <c r="D54" s="444">
        <v>5149</v>
      </c>
      <c r="E54" s="444">
        <v>5149</v>
      </c>
      <c r="F54" s="444">
        <v>5149</v>
      </c>
      <c r="G54" s="144"/>
      <c r="H54" s="173"/>
      <c r="T54" s="63"/>
      <c r="U54" s="168"/>
      <c r="V54" s="29"/>
    </row>
    <row r="55" spans="1:22" ht="15.75">
      <c r="A55" s="269">
        <v>111</v>
      </c>
      <c r="B55" s="270">
        <v>312001</v>
      </c>
      <c r="C55" s="316" t="s">
        <v>277</v>
      </c>
      <c r="D55" s="444">
        <v>750</v>
      </c>
      <c r="E55" s="444"/>
      <c r="F55" s="444"/>
      <c r="G55" s="144"/>
      <c r="H55" s="173"/>
      <c r="T55" s="63"/>
      <c r="U55" s="168"/>
      <c r="V55" s="29"/>
    </row>
    <row r="56" spans="1:22" ht="15.75">
      <c r="A56" s="124">
        <v>111</v>
      </c>
      <c r="B56" s="377">
        <v>312001</v>
      </c>
      <c r="C56" s="179" t="s">
        <v>200</v>
      </c>
      <c r="D56" s="445">
        <v>1700</v>
      </c>
      <c r="E56" s="445">
        <v>1700</v>
      </c>
      <c r="F56" s="445">
        <v>1700</v>
      </c>
      <c r="G56" s="144"/>
      <c r="H56" s="300"/>
      <c r="I56" s="299"/>
      <c r="T56" s="63"/>
      <c r="U56" s="168"/>
      <c r="V56" s="29"/>
    </row>
    <row r="57" spans="1:22" ht="15.75">
      <c r="A57" s="126">
        <v>111</v>
      </c>
      <c r="B57" s="40">
        <v>312001</v>
      </c>
      <c r="C57" s="41" t="s">
        <v>27</v>
      </c>
      <c r="D57" s="446">
        <v>92400</v>
      </c>
      <c r="E57" s="446">
        <v>92500</v>
      </c>
      <c r="F57" s="446">
        <v>92500</v>
      </c>
      <c r="G57" s="144"/>
      <c r="H57" s="297"/>
      <c r="J57" s="299"/>
      <c r="L57" s="299"/>
      <c r="T57" s="63"/>
      <c r="U57" s="168"/>
      <c r="V57" s="29"/>
    </row>
    <row r="58" spans="1:22" ht="15.75">
      <c r="A58" s="126">
        <v>111</v>
      </c>
      <c r="B58" s="40">
        <v>312001</v>
      </c>
      <c r="C58" s="41" t="s">
        <v>100</v>
      </c>
      <c r="D58" s="446">
        <v>2100</v>
      </c>
      <c r="E58" s="446">
        <v>2000</v>
      </c>
      <c r="F58" s="446">
        <v>2000</v>
      </c>
      <c r="G58" s="144"/>
      <c r="H58" s="173"/>
      <c r="J58" s="299"/>
      <c r="T58" s="63"/>
      <c r="U58" s="172"/>
      <c r="V58" s="29"/>
    </row>
    <row r="59" spans="1:22" ht="15.75">
      <c r="A59" s="126">
        <v>111</v>
      </c>
      <c r="B59" s="40">
        <v>312001</v>
      </c>
      <c r="C59" s="41" t="s">
        <v>16</v>
      </c>
      <c r="D59" s="446">
        <v>862</v>
      </c>
      <c r="E59" s="446">
        <v>862</v>
      </c>
      <c r="F59" s="446">
        <v>862</v>
      </c>
      <c r="G59" s="146"/>
      <c r="H59" s="145"/>
      <c r="J59" s="299"/>
      <c r="T59" s="29"/>
      <c r="U59" s="29"/>
      <c r="V59" s="29"/>
    </row>
    <row r="60" spans="1:22" ht="15" customHeight="1">
      <c r="A60" s="126">
        <v>111</v>
      </c>
      <c r="B60" s="40">
        <v>312001</v>
      </c>
      <c r="C60" s="41" t="s">
        <v>28</v>
      </c>
      <c r="D60" s="446">
        <v>2279</v>
      </c>
      <c r="E60" s="446">
        <v>2279</v>
      </c>
      <c r="F60" s="446">
        <v>2279</v>
      </c>
      <c r="G60" s="146"/>
      <c r="H60" s="145"/>
      <c r="R60" s="65"/>
      <c r="S60" s="65"/>
      <c r="T60" s="35"/>
      <c r="U60" s="174"/>
      <c r="V60" s="29"/>
    </row>
    <row r="61" spans="1:22" ht="15.75">
      <c r="A61" s="126">
        <v>111</v>
      </c>
      <c r="B61" s="40">
        <v>312001</v>
      </c>
      <c r="C61" s="41" t="s">
        <v>165</v>
      </c>
      <c r="D61" s="446">
        <v>196</v>
      </c>
      <c r="E61" s="446">
        <v>196</v>
      </c>
      <c r="F61" s="446">
        <v>196</v>
      </c>
      <c r="G61" s="144"/>
      <c r="H61" s="145"/>
      <c r="R61" s="65"/>
      <c r="S61" s="65"/>
      <c r="T61" s="62"/>
      <c r="U61" s="62"/>
      <c r="V61" s="29"/>
    </row>
    <row r="62" spans="1:22" ht="15.75">
      <c r="A62" s="126">
        <v>111</v>
      </c>
      <c r="B62" s="40">
        <v>312001</v>
      </c>
      <c r="C62" s="41" t="s">
        <v>207</v>
      </c>
      <c r="D62" s="444">
        <v>93</v>
      </c>
      <c r="E62" s="444">
        <v>93</v>
      </c>
      <c r="F62" s="444">
        <v>93</v>
      </c>
      <c r="G62" s="144"/>
      <c r="H62" s="145"/>
      <c r="R62" s="65"/>
      <c r="S62" s="65"/>
      <c r="T62" s="62"/>
      <c r="U62" s="62"/>
      <c r="V62" s="29"/>
    </row>
    <row r="63" spans="1:22" ht="15.75">
      <c r="A63" s="126">
        <v>111</v>
      </c>
      <c r="B63" s="40">
        <v>312001</v>
      </c>
      <c r="C63" s="41" t="s">
        <v>188</v>
      </c>
      <c r="D63" s="444">
        <v>1648</v>
      </c>
      <c r="E63" s="444">
        <v>1640</v>
      </c>
      <c r="F63" s="444">
        <v>1640</v>
      </c>
      <c r="G63" s="144"/>
      <c r="H63" s="145"/>
      <c r="R63" s="62"/>
      <c r="S63" s="62"/>
      <c r="T63" s="62"/>
      <c r="U63" s="62"/>
      <c r="V63" s="29"/>
    </row>
    <row r="64" spans="1:22" ht="15.75">
      <c r="A64" s="126">
        <v>111</v>
      </c>
      <c r="B64" s="40">
        <v>312001</v>
      </c>
      <c r="C64" s="41" t="s">
        <v>190</v>
      </c>
      <c r="D64" s="444">
        <v>585</v>
      </c>
      <c r="E64" s="444">
        <v>585</v>
      </c>
      <c r="F64" s="444">
        <v>585</v>
      </c>
      <c r="G64" s="144"/>
      <c r="H64" s="145"/>
      <c r="R64" s="65"/>
      <c r="S64" s="65"/>
      <c r="T64" s="62"/>
      <c r="U64" s="62"/>
      <c r="V64" s="29"/>
    </row>
    <row r="65" spans="1:57" s="391" customFormat="1" ht="15.75">
      <c r="A65" s="397">
        <v>111</v>
      </c>
      <c r="B65" s="398">
        <v>312001</v>
      </c>
      <c r="C65" s="396" t="s">
        <v>302</v>
      </c>
      <c r="D65" s="447">
        <v>400</v>
      </c>
      <c r="E65" s="447">
        <v>350</v>
      </c>
      <c r="F65" s="447">
        <v>300</v>
      </c>
      <c r="G65" s="392"/>
      <c r="H65" s="393"/>
      <c r="I65" s="299"/>
      <c r="J65" s="299"/>
      <c r="K65" s="299"/>
      <c r="L65" s="299"/>
      <c r="M65" s="299"/>
      <c r="N65" s="299"/>
      <c r="O65" s="299"/>
      <c r="P65" s="388"/>
      <c r="Q65" s="388"/>
      <c r="R65" s="389"/>
      <c r="S65" s="389"/>
      <c r="T65" s="376"/>
      <c r="U65" s="376"/>
      <c r="V65" s="390"/>
      <c r="W65" s="388"/>
      <c r="X65" s="388"/>
      <c r="Y65" s="388"/>
      <c r="Z65" s="388"/>
      <c r="AA65" s="388"/>
      <c r="AB65" s="388"/>
      <c r="AC65" s="388"/>
      <c r="AD65" s="388"/>
      <c r="AE65" s="388"/>
      <c r="AF65" s="388"/>
      <c r="AG65" s="388"/>
      <c r="AH65" s="388"/>
      <c r="AI65" s="388"/>
      <c r="AJ65" s="388"/>
      <c r="AK65" s="388"/>
      <c r="AL65" s="388"/>
      <c r="AM65" s="388"/>
      <c r="AN65" s="388"/>
      <c r="AO65" s="388"/>
      <c r="AP65" s="388"/>
      <c r="AQ65" s="388"/>
      <c r="AR65" s="388"/>
      <c r="AS65" s="388"/>
      <c r="AT65" s="388"/>
      <c r="AU65" s="388"/>
      <c r="AV65" s="388"/>
      <c r="AW65" s="388"/>
      <c r="AX65" s="388"/>
      <c r="AY65" s="388"/>
      <c r="AZ65" s="388"/>
      <c r="BA65" s="388"/>
      <c r="BB65" s="388"/>
      <c r="BC65" s="388"/>
      <c r="BD65" s="388"/>
      <c r="BE65" s="388"/>
    </row>
    <row r="66" spans="1:21" ht="21" customHeight="1" thickBot="1">
      <c r="A66" s="133"/>
      <c r="B66" s="50"/>
      <c r="C66" s="51" t="s">
        <v>66</v>
      </c>
      <c r="D66" s="52">
        <f>D50+D48+D18</f>
        <v>693285</v>
      </c>
      <c r="E66" s="52">
        <f>E50+E48+E18</f>
        <v>696975</v>
      </c>
      <c r="F66" s="52">
        <f>F50+F48+F18</f>
        <v>697325</v>
      </c>
      <c r="G66" s="144"/>
      <c r="R66" s="65"/>
      <c r="S66" s="65"/>
      <c r="T66" s="65"/>
      <c r="U66" s="65"/>
    </row>
    <row r="67" spans="7:21" ht="19.5" customHeight="1" thickBot="1">
      <c r="G67" s="144"/>
      <c r="Q67" s="65"/>
      <c r="R67" s="65"/>
      <c r="S67" s="65"/>
      <c r="T67" s="65"/>
      <c r="U67" s="65"/>
    </row>
    <row r="68" spans="1:21" ht="15.75">
      <c r="A68" s="134">
        <v>43</v>
      </c>
      <c r="B68" s="67">
        <v>231</v>
      </c>
      <c r="C68" s="287" t="s">
        <v>202</v>
      </c>
      <c r="D68" s="288"/>
      <c r="E68" s="288"/>
      <c r="F68" s="288"/>
      <c r="G68" s="147"/>
      <c r="Q68" s="65"/>
      <c r="R68" s="65"/>
      <c r="S68" s="65"/>
      <c r="T68" s="65"/>
      <c r="U68" s="65"/>
    </row>
    <row r="69" spans="1:21" ht="15.75">
      <c r="A69" s="378">
        <v>43</v>
      </c>
      <c r="B69" s="420">
        <v>233001</v>
      </c>
      <c r="C69" s="68" t="s">
        <v>64</v>
      </c>
      <c r="D69" s="266"/>
      <c r="E69" s="266"/>
      <c r="F69" s="266"/>
      <c r="G69" s="147"/>
      <c r="Q69" s="65"/>
      <c r="R69" s="65"/>
      <c r="S69" s="65"/>
      <c r="T69" s="65"/>
      <c r="U69" s="65"/>
    </row>
    <row r="70" spans="1:21" ht="16.5" thickBot="1">
      <c r="A70" s="135"/>
      <c r="B70" s="70"/>
      <c r="C70" s="71" t="s">
        <v>29</v>
      </c>
      <c r="D70" s="52">
        <f>SUM(D68:D69)</f>
        <v>0</v>
      </c>
      <c r="E70" s="52">
        <f>SUM(E68:E69)</f>
        <v>0</v>
      </c>
      <c r="F70" s="52">
        <f>SUM(F68:F69)</f>
        <v>0</v>
      </c>
      <c r="G70" s="147"/>
      <c r="T70" s="65"/>
      <c r="U70" s="65"/>
    </row>
    <row r="71" spans="1:21" ht="14.25" customHeight="1" thickBot="1">
      <c r="A71" s="136"/>
      <c r="B71" s="39"/>
      <c r="D71" s="72"/>
      <c r="E71" s="72"/>
      <c r="F71" s="72"/>
      <c r="G71" s="147"/>
      <c r="T71" s="65"/>
      <c r="U71" s="65"/>
    </row>
    <row r="72" spans="1:21" ht="15" customHeight="1" thickBot="1">
      <c r="A72" s="134">
        <v>46</v>
      </c>
      <c r="B72" s="67">
        <v>454001</v>
      </c>
      <c r="C72" s="287" t="s">
        <v>101</v>
      </c>
      <c r="D72" s="288">
        <v>21200</v>
      </c>
      <c r="E72" s="288">
        <v>21200</v>
      </c>
      <c r="F72" s="288">
        <v>21200</v>
      </c>
      <c r="G72" s="147"/>
      <c r="T72" s="65"/>
      <c r="U72" s="65"/>
    </row>
    <row r="73" spans="1:6" ht="16.5" thickBot="1">
      <c r="A73" s="134" t="s">
        <v>305</v>
      </c>
      <c r="B73" s="67">
        <v>453</v>
      </c>
      <c r="C73" s="41" t="s">
        <v>102</v>
      </c>
      <c r="D73" s="43">
        <v>55</v>
      </c>
      <c r="E73" s="43">
        <v>25</v>
      </c>
      <c r="F73" s="43">
        <v>25</v>
      </c>
    </row>
    <row r="74" spans="1:6" ht="15.75">
      <c r="A74" s="134">
        <v>41</v>
      </c>
      <c r="B74" s="67">
        <v>411005</v>
      </c>
      <c r="C74" s="41" t="s">
        <v>103</v>
      </c>
      <c r="D74" s="43">
        <v>800</v>
      </c>
      <c r="E74" s="43">
        <v>500</v>
      </c>
      <c r="F74" s="43">
        <v>500</v>
      </c>
    </row>
    <row r="75" spans="1:6" ht="18" customHeight="1">
      <c r="A75" s="137"/>
      <c r="B75" s="73"/>
      <c r="C75" s="74" t="s">
        <v>30</v>
      </c>
      <c r="D75" s="75">
        <f>SUM(D72:D74)</f>
        <v>22055</v>
      </c>
      <c r="E75" s="75">
        <f>SUM(E72:E74)</f>
        <v>21725</v>
      </c>
      <c r="F75" s="428">
        <f>SUM(F72:F74)</f>
        <v>21725</v>
      </c>
    </row>
    <row r="76" spans="1:6" ht="21.75" customHeight="1">
      <c r="A76" s="138"/>
      <c r="B76" s="105"/>
      <c r="C76" s="106" t="s">
        <v>78</v>
      </c>
      <c r="D76" s="107">
        <v>1000</v>
      </c>
      <c r="E76" s="107">
        <v>1000</v>
      </c>
      <c r="F76" s="429">
        <v>1000</v>
      </c>
    </row>
    <row r="77" spans="1:6" ht="24.75" customHeight="1" thickBot="1">
      <c r="A77" s="139"/>
      <c r="B77" s="76"/>
      <c r="C77" s="77" t="s">
        <v>31</v>
      </c>
      <c r="D77" s="78">
        <f>D75+D70+D66+D76</f>
        <v>716340</v>
      </c>
      <c r="E77" s="78">
        <f>E75+E70+E66+E76</f>
        <v>719700</v>
      </c>
      <c r="F77" s="78">
        <f>F75+F70+F66+F76</f>
        <v>720050</v>
      </c>
    </row>
    <row r="78" ht="18" customHeight="1"/>
  </sheetData>
  <sheetProtection/>
  <mergeCells count="13">
    <mergeCell ref="B50:C50"/>
    <mergeCell ref="B40:C40"/>
    <mergeCell ref="B43:C43"/>
    <mergeCell ref="B3:E3"/>
    <mergeCell ref="B13:C13"/>
    <mergeCell ref="B14:C14"/>
    <mergeCell ref="B20:C20"/>
    <mergeCell ref="B26:C26"/>
    <mergeCell ref="H21:W21"/>
    <mergeCell ref="B2:E2"/>
    <mergeCell ref="B4:C4"/>
    <mergeCell ref="B7:C7"/>
    <mergeCell ref="B8:C8"/>
  </mergeCells>
  <printOptions/>
  <pageMargins left="0" right="0" top="0.3937007874015748" bottom="0" header="0.5118110236220472" footer="0.118110236220472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22"/>
  <sheetViews>
    <sheetView zoomScalePageLayoutView="0" workbookViewId="0" topLeftCell="A239">
      <selection activeCell="I27" sqref="I27:O55"/>
    </sheetView>
  </sheetViews>
  <sheetFormatPr defaultColWidth="9.140625" defaultRowHeight="12.75"/>
  <cols>
    <col min="1" max="1" width="6.421875" style="118" customWidth="1"/>
    <col min="2" max="2" width="10.8515625" style="118" customWidth="1"/>
    <col min="3" max="3" width="10.140625" style="49" customWidth="1"/>
    <col min="4" max="4" width="55.00390625" style="49" customWidth="1"/>
    <col min="5" max="5" width="14.7109375" style="49" customWidth="1"/>
    <col min="6" max="6" width="13.00390625" style="49" customWidth="1"/>
    <col min="7" max="7" width="13.421875" style="49" customWidth="1"/>
    <col min="8" max="8" width="11.140625" style="62" customWidth="1"/>
    <col min="9" max="9" width="16.00390625" style="62" customWidth="1"/>
    <col min="10" max="16384" width="9.140625" style="62" customWidth="1"/>
  </cols>
  <sheetData>
    <row r="1" spans="3:6" ht="18">
      <c r="C1" s="453" t="s">
        <v>276</v>
      </c>
      <c r="D1" s="453"/>
      <c r="E1" s="453"/>
      <c r="F1" s="453"/>
    </row>
    <row r="2" ht="16.5" thickBot="1"/>
    <row r="3" spans="1:7" ht="16.5" thickBot="1">
      <c r="A3" s="319" t="s">
        <v>85</v>
      </c>
      <c r="B3" s="222" t="s">
        <v>167</v>
      </c>
      <c r="C3" s="79" t="s">
        <v>55</v>
      </c>
      <c r="D3" s="79" t="s">
        <v>21</v>
      </c>
      <c r="E3" s="33" t="s">
        <v>79</v>
      </c>
      <c r="F3" s="33" t="s">
        <v>79</v>
      </c>
      <c r="G3" s="33" t="s">
        <v>79</v>
      </c>
    </row>
    <row r="4" spans="1:7" ht="16.5" thickBot="1">
      <c r="A4" s="320" t="s">
        <v>86</v>
      </c>
      <c r="B4" s="255" t="s">
        <v>166</v>
      </c>
      <c r="C4" s="119" t="s">
        <v>62</v>
      </c>
      <c r="D4" s="120"/>
      <c r="E4" s="34">
        <v>2016</v>
      </c>
      <c r="F4" s="34">
        <v>2017</v>
      </c>
      <c r="G4" s="34">
        <v>2018</v>
      </c>
    </row>
    <row r="5" spans="1:7" ht="15.75">
      <c r="A5" s="321"/>
      <c r="B5" s="394" t="s">
        <v>271</v>
      </c>
      <c r="C5" s="200"/>
      <c r="D5" s="223" t="s">
        <v>257</v>
      </c>
      <c r="E5" s="201">
        <f>SUM(E6:E70)</f>
        <v>259458</v>
      </c>
      <c r="F5" s="201">
        <f>SUM(F6:F70)</f>
        <v>263170</v>
      </c>
      <c r="G5" s="322">
        <f>SUM(G6:G70)</f>
        <v>264775</v>
      </c>
    </row>
    <row r="6" spans="1:7" ht="32.25">
      <c r="A6" s="323"/>
      <c r="B6" s="301"/>
      <c r="C6" s="302">
        <v>610</v>
      </c>
      <c r="D6" s="395" t="s">
        <v>105</v>
      </c>
      <c r="E6" s="303"/>
      <c r="F6" s="303"/>
      <c r="G6" s="324"/>
    </row>
    <row r="7" spans="1:11" ht="15.75">
      <c r="A7" s="401">
        <v>41</v>
      </c>
      <c r="B7" s="402"/>
      <c r="C7" s="403">
        <v>611</v>
      </c>
      <c r="D7" s="404" t="s">
        <v>239</v>
      </c>
      <c r="E7" s="405">
        <v>109500</v>
      </c>
      <c r="F7" s="405">
        <v>110500</v>
      </c>
      <c r="G7" s="405">
        <v>112000</v>
      </c>
      <c r="I7" s="376"/>
      <c r="J7" s="376"/>
      <c r="K7" s="376"/>
    </row>
    <row r="8" spans="1:7" ht="15.75">
      <c r="A8" s="406">
        <v>111</v>
      </c>
      <c r="B8" s="407"/>
      <c r="C8" s="408">
        <v>611</v>
      </c>
      <c r="D8" s="409" t="s">
        <v>208</v>
      </c>
      <c r="E8" s="410">
        <v>188</v>
      </c>
      <c r="F8" s="410">
        <v>188</v>
      </c>
      <c r="G8" s="410">
        <v>188</v>
      </c>
    </row>
    <row r="9" spans="1:7" ht="15.75">
      <c r="A9" s="406">
        <v>111</v>
      </c>
      <c r="B9" s="407"/>
      <c r="C9" s="408">
        <v>611</v>
      </c>
      <c r="D9" s="409" t="s">
        <v>209</v>
      </c>
      <c r="E9" s="410">
        <v>196</v>
      </c>
      <c r="F9" s="410">
        <v>196</v>
      </c>
      <c r="G9" s="410">
        <v>196</v>
      </c>
    </row>
    <row r="10" spans="1:7" ht="15.75">
      <c r="A10" s="406">
        <v>41</v>
      </c>
      <c r="B10" s="407"/>
      <c r="C10" s="408">
        <v>612</v>
      </c>
      <c r="D10" s="409" t="s">
        <v>240</v>
      </c>
      <c r="E10" s="410">
        <v>24500</v>
      </c>
      <c r="F10" s="410">
        <v>24600</v>
      </c>
      <c r="G10" s="410">
        <v>24900</v>
      </c>
    </row>
    <row r="11" spans="1:7" ht="15.75">
      <c r="A11" s="121">
        <v>41</v>
      </c>
      <c r="B11" s="188"/>
      <c r="C11" s="80">
        <v>612</v>
      </c>
      <c r="D11" s="81" t="s">
        <v>241</v>
      </c>
      <c r="E11" s="210">
        <v>800</v>
      </c>
      <c r="F11" s="210">
        <v>800</v>
      </c>
      <c r="G11" s="210">
        <v>800</v>
      </c>
    </row>
    <row r="12" spans="1:7" ht="15.75">
      <c r="A12" s="304"/>
      <c r="B12" s="305"/>
      <c r="C12" s="306">
        <v>620</v>
      </c>
      <c r="D12" s="307" t="s">
        <v>106</v>
      </c>
      <c r="E12" s="308"/>
      <c r="F12" s="308"/>
      <c r="G12" s="325"/>
    </row>
    <row r="13" spans="1:11" ht="15.75">
      <c r="A13" s="411">
        <v>41</v>
      </c>
      <c r="B13" s="407"/>
      <c r="C13" s="412">
        <v>620</v>
      </c>
      <c r="D13" s="290" t="s">
        <v>34</v>
      </c>
      <c r="E13" s="413">
        <v>45435</v>
      </c>
      <c r="F13" s="413">
        <v>45750</v>
      </c>
      <c r="G13" s="413">
        <v>45925</v>
      </c>
      <c r="K13" s="376"/>
    </row>
    <row r="14" spans="1:7" ht="15.75">
      <c r="A14" s="122">
        <v>41</v>
      </c>
      <c r="B14" s="188"/>
      <c r="C14" s="82">
        <v>627</v>
      </c>
      <c r="D14" s="83" t="s">
        <v>39</v>
      </c>
      <c r="E14" s="276">
        <v>1200</v>
      </c>
      <c r="F14" s="276">
        <v>1230</v>
      </c>
      <c r="G14" s="276">
        <v>1240</v>
      </c>
    </row>
    <row r="15" spans="1:7" ht="15.75">
      <c r="A15" s="309"/>
      <c r="B15" s="305"/>
      <c r="C15" s="310">
        <v>630</v>
      </c>
      <c r="D15" s="311" t="s">
        <v>41</v>
      </c>
      <c r="E15" s="312"/>
      <c r="F15" s="312"/>
      <c r="G15" s="326"/>
    </row>
    <row r="16" spans="1:7" ht="15.75">
      <c r="A16" s="122">
        <v>41</v>
      </c>
      <c r="B16" s="188"/>
      <c r="C16" s="226">
        <v>631</v>
      </c>
      <c r="D16" s="227" t="s">
        <v>111</v>
      </c>
      <c r="E16" s="211"/>
      <c r="F16" s="211"/>
      <c r="G16" s="327"/>
    </row>
    <row r="17" spans="1:7" ht="15.75">
      <c r="A17" s="122">
        <v>41</v>
      </c>
      <c r="B17" s="188"/>
      <c r="C17" s="82">
        <v>631001</v>
      </c>
      <c r="D17" s="83" t="s">
        <v>0</v>
      </c>
      <c r="E17" s="210">
        <v>850</v>
      </c>
      <c r="F17" s="210">
        <v>850</v>
      </c>
      <c r="G17" s="210">
        <v>850</v>
      </c>
    </row>
    <row r="18" spans="1:7" ht="15.75">
      <c r="A18" s="122"/>
      <c r="B18" s="188"/>
      <c r="C18" s="228">
        <v>632</v>
      </c>
      <c r="D18" s="229" t="s">
        <v>210</v>
      </c>
      <c r="E18" s="210"/>
      <c r="F18" s="210"/>
      <c r="G18" s="210"/>
    </row>
    <row r="19" spans="1:7" ht="15.75">
      <c r="A19" s="122">
        <v>41</v>
      </c>
      <c r="B19" s="188"/>
      <c r="C19" s="82">
        <v>632001</v>
      </c>
      <c r="D19" s="83" t="s">
        <v>180</v>
      </c>
      <c r="E19" s="211">
        <v>2700</v>
      </c>
      <c r="F19" s="211">
        <v>3000</v>
      </c>
      <c r="G19" s="211">
        <v>3000</v>
      </c>
    </row>
    <row r="20" spans="1:7" ht="15.75">
      <c r="A20" s="122">
        <v>41</v>
      </c>
      <c r="B20" s="188"/>
      <c r="C20" s="82">
        <v>632001</v>
      </c>
      <c r="D20" s="83" t="s">
        <v>159</v>
      </c>
      <c r="E20" s="211">
        <v>9500</v>
      </c>
      <c r="F20" s="211">
        <v>9000</v>
      </c>
      <c r="G20" s="211">
        <v>9000</v>
      </c>
    </row>
    <row r="21" spans="1:7" ht="15.75">
      <c r="A21" s="122">
        <v>41</v>
      </c>
      <c r="B21" s="188"/>
      <c r="C21" s="82">
        <v>632003</v>
      </c>
      <c r="D21" s="83" t="s">
        <v>160</v>
      </c>
      <c r="E21" s="211">
        <v>1120</v>
      </c>
      <c r="F21" s="211">
        <v>1120</v>
      </c>
      <c r="G21" s="211">
        <v>1120</v>
      </c>
    </row>
    <row r="22" spans="1:7" ht="15.75">
      <c r="A22" s="122">
        <v>41</v>
      </c>
      <c r="B22" s="188"/>
      <c r="C22" s="82">
        <v>632003</v>
      </c>
      <c r="D22" s="83" t="s">
        <v>161</v>
      </c>
      <c r="E22" s="212">
        <v>4750</v>
      </c>
      <c r="F22" s="212">
        <v>4750</v>
      </c>
      <c r="G22" s="212">
        <v>4750</v>
      </c>
    </row>
    <row r="23" spans="1:7" ht="15.75">
      <c r="A23" s="122"/>
      <c r="B23" s="188"/>
      <c r="C23" s="228">
        <v>633</v>
      </c>
      <c r="D23" s="229" t="s">
        <v>112</v>
      </c>
      <c r="E23" s="211"/>
      <c r="F23" s="211"/>
      <c r="G23" s="211"/>
    </row>
    <row r="24" spans="1:7" ht="15.75">
      <c r="A24" s="122">
        <v>41</v>
      </c>
      <c r="B24" s="188"/>
      <c r="C24" s="82">
        <v>633004</v>
      </c>
      <c r="D24" s="83" t="s">
        <v>107</v>
      </c>
      <c r="E24" s="211">
        <v>1000</v>
      </c>
      <c r="F24" s="211">
        <v>1000</v>
      </c>
      <c r="G24" s="211">
        <v>1200</v>
      </c>
    </row>
    <row r="25" spans="1:7" ht="15.75">
      <c r="A25" s="122">
        <v>41</v>
      </c>
      <c r="B25" s="188"/>
      <c r="C25" s="82">
        <v>633006</v>
      </c>
      <c r="D25" s="83" t="s">
        <v>211</v>
      </c>
      <c r="E25" s="213">
        <v>3650</v>
      </c>
      <c r="F25" s="213">
        <v>3550</v>
      </c>
      <c r="G25" s="213">
        <v>3500</v>
      </c>
    </row>
    <row r="26" spans="1:7" ht="15.75">
      <c r="A26" s="122">
        <v>111</v>
      </c>
      <c r="B26" s="188"/>
      <c r="C26" s="82">
        <v>633006</v>
      </c>
      <c r="D26" s="83" t="s">
        <v>108</v>
      </c>
      <c r="E26" s="213">
        <v>585</v>
      </c>
      <c r="F26" s="213">
        <v>585</v>
      </c>
      <c r="G26" s="213">
        <v>585</v>
      </c>
    </row>
    <row r="27" spans="1:7" ht="15.75">
      <c r="A27" s="122">
        <v>41</v>
      </c>
      <c r="B27" s="188"/>
      <c r="C27" s="82">
        <v>633009</v>
      </c>
      <c r="D27" s="83" t="s">
        <v>109</v>
      </c>
      <c r="E27" s="213">
        <v>1050</v>
      </c>
      <c r="F27" s="213">
        <v>1000</v>
      </c>
      <c r="G27" s="213">
        <v>950</v>
      </c>
    </row>
    <row r="28" spans="1:7" ht="15.75">
      <c r="A28" s="122">
        <v>41</v>
      </c>
      <c r="B28" s="188"/>
      <c r="C28" s="82">
        <v>633010</v>
      </c>
      <c r="D28" s="83" t="s">
        <v>242</v>
      </c>
      <c r="E28" s="213">
        <v>350</v>
      </c>
      <c r="F28" s="213">
        <v>350</v>
      </c>
      <c r="G28" s="213">
        <v>350</v>
      </c>
    </row>
    <row r="29" spans="1:7" ht="15.75">
      <c r="A29" s="122">
        <v>41</v>
      </c>
      <c r="B29" s="188"/>
      <c r="C29" s="82">
        <v>633011</v>
      </c>
      <c r="D29" s="83" t="s">
        <v>243</v>
      </c>
      <c r="E29" s="213">
        <v>50</v>
      </c>
      <c r="F29" s="213">
        <v>50</v>
      </c>
      <c r="G29" s="213">
        <v>50</v>
      </c>
    </row>
    <row r="30" spans="1:7" ht="15.75">
      <c r="A30" s="122">
        <v>41</v>
      </c>
      <c r="B30" s="188"/>
      <c r="C30" s="82">
        <v>633013</v>
      </c>
      <c r="D30" s="277" t="s">
        <v>110</v>
      </c>
      <c r="E30" s="213">
        <v>800</v>
      </c>
      <c r="F30" s="213">
        <v>800</v>
      </c>
      <c r="G30" s="213">
        <v>800</v>
      </c>
    </row>
    <row r="31" spans="1:7" ht="15.75">
      <c r="A31" s="122">
        <v>41</v>
      </c>
      <c r="B31" s="188"/>
      <c r="C31" s="82">
        <v>633016</v>
      </c>
      <c r="D31" s="83" t="s">
        <v>244</v>
      </c>
      <c r="E31" s="213">
        <v>850</v>
      </c>
      <c r="F31" s="213">
        <v>860</v>
      </c>
      <c r="G31" s="213">
        <v>870</v>
      </c>
    </row>
    <row r="32" spans="1:7" ht="15.75">
      <c r="A32" s="122">
        <v>41</v>
      </c>
      <c r="B32" s="188"/>
      <c r="C32" s="82">
        <v>633018</v>
      </c>
      <c r="D32" s="83" t="s">
        <v>263</v>
      </c>
      <c r="E32" s="213">
        <v>120</v>
      </c>
      <c r="F32" s="213">
        <v>120</v>
      </c>
      <c r="G32" s="213">
        <v>120</v>
      </c>
    </row>
    <row r="33" spans="1:7" ht="15.75">
      <c r="A33" s="122"/>
      <c r="B33" s="188"/>
      <c r="C33" s="228">
        <v>634</v>
      </c>
      <c r="D33" s="229" t="s">
        <v>98</v>
      </c>
      <c r="E33" s="213"/>
      <c r="F33" s="213"/>
      <c r="G33" s="213"/>
    </row>
    <row r="34" spans="1:7" ht="15.75">
      <c r="A34" s="122">
        <v>41</v>
      </c>
      <c r="B34" s="188"/>
      <c r="C34" s="82">
        <v>634001</v>
      </c>
      <c r="D34" s="83" t="s">
        <v>245</v>
      </c>
      <c r="E34" s="213">
        <v>850</v>
      </c>
      <c r="F34" s="213">
        <v>850</v>
      </c>
      <c r="G34" s="213">
        <v>850</v>
      </c>
    </row>
    <row r="35" spans="1:7" ht="15.75">
      <c r="A35" s="230">
        <v>41</v>
      </c>
      <c r="B35" s="186"/>
      <c r="C35" s="82">
        <v>634002</v>
      </c>
      <c r="D35" s="83" t="s">
        <v>246</v>
      </c>
      <c r="E35" s="213">
        <v>300</v>
      </c>
      <c r="F35" s="213">
        <v>350</v>
      </c>
      <c r="G35" s="213">
        <v>350</v>
      </c>
    </row>
    <row r="36" spans="1:7" ht="15.75">
      <c r="A36" s="230">
        <v>41</v>
      </c>
      <c r="B36" s="186"/>
      <c r="C36" s="82">
        <v>634003</v>
      </c>
      <c r="D36" s="83" t="s">
        <v>247</v>
      </c>
      <c r="E36" s="213">
        <v>110</v>
      </c>
      <c r="F36" s="213">
        <v>110</v>
      </c>
      <c r="G36" s="213">
        <v>110</v>
      </c>
    </row>
    <row r="37" spans="1:7" ht="15.75">
      <c r="A37" s="230">
        <v>41</v>
      </c>
      <c r="B37" s="186"/>
      <c r="C37" s="82">
        <v>634005</v>
      </c>
      <c r="D37" s="83" t="s">
        <v>264</v>
      </c>
      <c r="E37" s="213">
        <v>10</v>
      </c>
      <c r="F37" s="213">
        <v>10</v>
      </c>
      <c r="G37" s="213">
        <v>10</v>
      </c>
    </row>
    <row r="38" spans="1:7" ht="15.75">
      <c r="A38" s="230"/>
      <c r="B38" s="186"/>
      <c r="C38" s="226">
        <v>635</v>
      </c>
      <c r="D38" s="227" t="s">
        <v>113</v>
      </c>
      <c r="E38" s="213"/>
      <c r="F38" s="213"/>
      <c r="G38" s="213"/>
    </row>
    <row r="39" spans="1:7" ht="15.75">
      <c r="A39" s="265">
        <v>41</v>
      </c>
      <c r="B39" s="280"/>
      <c r="C39" s="82">
        <v>635002</v>
      </c>
      <c r="D39" s="83" t="s">
        <v>114</v>
      </c>
      <c r="E39" s="215">
        <v>1600</v>
      </c>
      <c r="F39" s="215">
        <v>2500</v>
      </c>
      <c r="G39" s="215">
        <v>1000</v>
      </c>
    </row>
    <row r="40" spans="1:7" ht="15.75">
      <c r="A40" s="265">
        <v>41</v>
      </c>
      <c r="B40" s="280"/>
      <c r="C40" s="82">
        <v>635004</v>
      </c>
      <c r="D40" s="83" t="s">
        <v>115</v>
      </c>
      <c r="E40" s="213">
        <v>750</v>
      </c>
      <c r="F40" s="213">
        <v>750</v>
      </c>
      <c r="G40" s="213">
        <v>750</v>
      </c>
    </row>
    <row r="41" spans="1:7" ht="15.75">
      <c r="A41" s="265">
        <v>41</v>
      </c>
      <c r="B41" s="280"/>
      <c r="C41" s="82">
        <v>635004</v>
      </c>
      <c r="D41" s="83" t="s">
        <v>278</v>
      </c>
      <c r="E41" s="213">
        <v>320</v>
      </c>
      <c r="F41" s="213">
        <v>300</v>
      </c>
      <c r="G41" s="213">
        <v>300</v>
      </c>
    </row>
    <row r="42" spans="1:7" ht="15.75">
      <c r="A42" s="265">
        <v>41</v>
      </c>
      <c r="B42" s="280"/>
      <c r="C42" s="82">
        <v>635006</v>
      </c>
      <c r="D42" s="83" t="s">
        <v>116</v>
      </c>
      <c r="E42" s="213">
        <v>2056</v>
      </c>
      <c r="F42" s="213">
        <v>2800</v>
      </c>
      <c r="G42" s="213">
        <v>2900</v>
      </c>
    </row>
    <row r="43" spans="1:7" ht="15.75">
      <c r="A43" s="265">
        <v>41</v>
      </c>
      <c r="B43" s="280"/>
      <c r="C43" s="82">
        <v>635009</v>
      </c>
      <c r="D43" s="83" t="s">
        <v>231</v>
      </c>
      <c r="E43" s="213">
        <v>100</v>
      </c>
      <c r="F43" s="213">
        <v>100</v>
      </c>
      <c r="G43" s="213">
        <v>100</v>
      </c>
    </row>
    <row r="44" spans="1:7" ht="15.75">
      <c r="A44" s="265"/>
      <c r="B44" s="280"/>
      <c r="C44" s="228">
        <v>637</v>
      </c>
      <c r="D44" s="229" t="s">
        <v>73</v>
      </c>
      <c r="E44" s="211"/>
      <c r="F44" s="211"/>
      <c r="G44" s="211"/>
    </row>
    <row r="45" spans="1:7" ht="15.75">
      <c r="A45" s="265">
        <v>41</v>
      </c>
      <c r="B45" s="280"/>
      <c r="C45" s="82">
        <v>637001</v>
      </c>
      <c r="D45" s="83" t="s">
        <v>117</v>
      </c>
      <c r="E45" s="211">
        <v>700</v>
      </c>
      <c r="F45" s="211">
        <v>700</v>
      </c>
      <c r="G45" s="211">
        <v>700</v>
      </c>
    </row>
    <row r="46" spans="1:7" ht="15.75">
      <c r="A46" s="265">
        <v>41</v>
      </c>
      <c r="B46" s="280"/>
      <c r="C46" s="82">
        <v>637002</v>
      </c>
      <c r="D46" s="83" t="s">
        <v>163</v>
      </c>
      <c r="E46" s="211">
        <v>2500</v>
      </c>
      <c r="F46" s="211">
        <v>2500</v>
      </c>
      <c r="G46" s="211">
        <v>2500</v>
      </c>
    </row>
    <row r="47" spans="1:7" ht="15.75">
      <c r="A47" s="265">
        <v>41</v>
      </c>
      <c r="B47" s="280"/>
      <c r="C47" s="82">
        <v>637003</v>
      </c>
      <c r="D47" s="83" t="s">
        <v>248</v>
      </c>
      <c r="E47" s="211">
        <v>800</v>
      </c>
      <c r="F47" s="211">
        <v>800</v>
      </c>
      <c r="G47" s="211">
        <v>800</v>
      </c>
    </row>
    <row r="48" spans="1:7" ht="15.75">
      <c r="A48" s="265">
        <v>41</v>
      </c>
      <c r="B48" s="281"/>
      <c r="C48" s="82">
        <v>637003</v>
      </c>
      <c r="D48" s="83" t="s">
        <v>299</v>
      </c>
      <c r="E48" s="211">
        <v>270</v>
      </c>
      <c r="F48" s="211">
        <v>270</v>
      </c>
      <c r="G48" s="211">
        <v>270</v>
      </c>
    </row>
    <row r="49" spans="1:7" ht="15.75">
      <c r="A49" s="265">
        <v>41</v>
      </c>
      <c r="B49" s="281"/>
      <c r="C49" s="82">
        <v>637004</v>
      </c>
      <c r="D49" s="83" t="s">
        <v>35</v>
      </c>
      <c r="E49" s="211">
        <v>40</v>
      </c>
      <c r="F49" s="211">
        <v>40</v>
      </c>
      <c r="G49" s="211">
        <v>45</v>
      </c>
    </row>
    <row r="50" spans="1:7" ht="15.75">
      <c r="A50" s="263">
        <v>41</v>
      </c>
      <c r="B50" s="264"/>
      <c r="C50" s="278">
        <v>637004</v>
      </c>
      <c r="D50" s="290" t="s">
        <v>38</v>
      </c>
      <c r="E50" s="279">
        <v>2919</v>
      </c>
      <c r="F50" s="279">
        <v>2952</v>
      </c>
      <c r="G50" s="279">
        <v>2957</v>
      </c>
    </row>
    <row r="51" spans="1:7" ht="15.75">
      <c r="A51" s="263">
        <v>41</v>
      </c>
      <c r="B51" s="264"/>
      <c r="C51" s="278">
        <v>637004</v>
      </c>
      <c r="D51" s="290" t="s">
        <v>89</v>
      </c>
      <c r="E51" s="379">
        <v>1440</v>
      </c>
      <c r="F51" s="379">
        <v>1440</v>
      </c>
      <c r="G51" s="379">
        <v>1440</v>
      </c>
    </row>
    <row r="52" spans="1:7" ht="15.75">
      <c r="A52" s="122">
        <v>41</v>
      </c>
      <c r="B52" s="188"/>
      <c r="C52" s="82">
        <v>637004</v>
      </c>
      <c r="D52" s="83" t="s">
        <v>42</v>
      </c>
      <c r="E52" s="213">
        <v>500</v>
      </c>
      <c r="F52" s="213">
        <v>500</v>
      </c>
      <c r="G52" s="213">
        <v>500</v>
      </c>
    </row>
    <row r="53" spans="1:7" ht="15.75">
      <c r="A53" s="122">
        <v>41</v>
      </c>
      <c r="B53" s="188"/>
      <c r="C53" s="82">
        <v>637005</v>
      </c>
      <c r="D53" s="83" t="s">
        <v>279</v>
      </c>
      <c r="E53" s="215">
        <v>8000</v>
      </c>
      <c r="F53" s="215">
        <v>8000</v>
      </c>
      <c r="G53" s="215">
        <v>8000</v>
      </c>
    </row>
    <row r="54" spans="1:12" ht="15.75">
      <c r="A54" s="380">
        <v>41</v>
      </c>
      <c r="B54" s="381"/>
      <c r="C54" s="382">
        <v>637011</v>
      </c>
      <c r="D54" s="383" t="s">
        <v>118</v>
      </c>
      <c r="E54" s="317">
        <v>4000</v>
      </c>
      <c r="F54" s="317">
        <v>5100</v>
      </c>
      <c r="G54" s="317">
        <v>6200</v>
      </c>
      <c r="L54" s="376"/>
    </row>
    <row r="55" spans="1:7" ht="15.75">
      <c r="A55" s="122">
        <v>41</v>
      </c>
      <c r="B55" s="188"/>
      <c r="C55" s="82">
        <v>637012</v>
      </c>
      <c r="D55" s="83" t="s">
        <v>213</v>
      </c>
      <c r="E55" s="213">
        <v>300</v>
      </c>
      <c r="F55" s="213">
        <v>100</v>
      </c>
      <c r="G55" s="213">
        <v>100</v>
      </c>
    </row>
    <row r="56" spans="1:7" ht="15.75">
      <c r="A56" s="122">
        <v>41</v>
      </c>
      <c r="B56" s="188"/>
      <c r="C56" s="82">
        <v>637012</v>
      </c>
      <c r="D56" s="83" t="s">
        <v>249</v>
      </c>
      <c r="E56" s="213">
        <v>1600</v>
      </c>
      <c r="F56" s="213">
        <v>1600</v>
      </c>
      <c r="G56" s="213">
        <v>1600</v>
      </c>
    </row>
    <row r="57" spans="1:7" ht="15.75">
      <c r="A57" s="122">
        <v>41</v>
      </c>
      <c r="B57" s="188"/>
      <c r="C57" s="82">
        <v>637013</v>
      </c>
      <c r="D57" s="83" t="s">
        <v>4</v>
      </c>
      <c r="E57" s="215">
        <v>400</v>
      </c>
      <c r="F57" s="215">
        <v>400</v>
      </c>
      <c r="G57" s="215">
        <v>400</v>
      </c>
    </row>
    <row r="58" spans="1:7" ht="15.75">
      <c r="A58" s="122">
        <v>41</v>
      </c>
      <c r="B58" s="188"/>
      <c r="C58" s="82">
        <v>637014</v>
      </c>
      <c r="D58" s="83" t="s">
        <v>214</v>
      </c>
      <c r="E58" s="215">
        <v>9500</v>
      </c>
      <c r="F58" s="215">
        <v>9550</v>
      </c>
      <c r="G58" s="215">
        <v>9600</v>
      </c>
    </row>
    <row r="59" spans="1:7" ht="15.75">
      <c r="A59" s="122">
        <v>41</v>
      </c>
      <c r="B59" s="188"/>
      <c r="C59" s="82">
        <v>637015</v>
      </c>
      <c r="D59" s="83" t="s">
        <v>119</v>
      </c>
      <c r="E59" s="215">
        <v>1889</v>
      </c>
      <c r="F59" s="215">
        <v>1889</v>
      </c>
      <c r="G59" s="215">
        <v>1889</v>
      </c>
    </row>
    <row r="60" spans="1:7" ht="15.75">
      <c r="A60" s="122">
        <v>41</v>
      </c>
      <c r="B60" s="188"/>
      <c r="C60" s="82">
        <v>637015</v>
      </c>
      <c r="D60" s="83" t="s">
        <v>265</v>
      </c>
      <c r="E60" s="215">
        <v>155</v>
      </c>
      <c r="F60" s="215">
        <v>155</v>
      </c>
      <c r="G60" s="215">
        <v>155</v>
      </c>
    </row>
    <row r="61" spans="1:7" ht="15.75">
      <c r="A61" s="122">
        <v>41</v>
      </c>
      <c r="B61" s="188"/>
      <c r="C61" s="82">
        <v>637016</v>
      </c>
      <c r="D61" s="83" t="s">
        <v>120</v>
      </c>
      <c r="E61" s="215">
        <v>1150</v>
      </c>
      <c r="F61" s="215">
        <v>1150</v>
      </c>
      <c r="G61" s="215">
        <v>1150</v>
      </c>
    </row>
    <row r="62" spans="1:9" ht="15.75">
      <c r="A62" s="122">
        <v>41</v>
      </c>
      <c r="B62" s="289"/>
      <c r="C62" s="278">
        <v>637018</v>
      </c>
      <c r="D62" s="290" t="s">
        <v>192</v>
      </c>
      <c r="E62" s="279">
        <v>1000</v>
      </c>
      <c r="F62" s="279">
        <v>1000</v>
      </c>
      <c r="G62" s="279">
        <v>1000</v>
      </c>
      <c r="H62" s="291"/>
      <c r="I62" s="291"/>
    </row>
    <row r="63" spans="1:7" ht="15.75">
      <c r="A63" s="122">
        <v>41</v>
      </c>
      <c r="B63" s="188"/>
      <c r="C63" s="82">
        <v>637023</v>
      </c>
      <c r="D63" s="83" t="s">
        <v>121</v>
      </c>
      <c r="E63" s="213">
        <v>180</v>
      </c>
      <c r="F63" s="213">
        <v>180</v>
      </c>
      <c r="G63" s="213">
        <v>180</v>
      </c>
    </row>
    <row r="64" spans="1:7" ht="15.75">
      <c r="A64" s="265">
        <v>41</v>
      </c>
      <c r="B64" s="282"/>
      <c r="C64" s="278">
        <v>637026</v>
      </c>
      <c r="D64" s="277" t="s">
        <v>83</v>
      </c>
      <c r="E64" s="213">
        <v>3000</v>
      </c>
      <c r="F64" s="213">
        <v>3000</v>
      </c>
      <c r="G64" s="213">
        <v>3000</v>
      </c>
    </row>
    <row r="65" spans="1:7" ht="15.75">
      <c r="A65" s="265">
        <v>41</v>
      </c>
      <c r="B65" s="225"/>
      <c r="C65" s="82">
        <v>637035</v>
      </c>
      <c r="D65" s="83" t="s">
        <v>215</v>
      </c>
      <c r="E65" s="213">
        <v>225</v>
      </c>
      <c r="F65" s="213">
        <v>225</v>
      </c>
      <c r="G65" s="213">
        <v>225</v>
      </c>
    </row>
    <row r="66" spans="1:7" ht="18.75">
      <c r="A66" s="313"/>
      <c r="B66" s="314"/>
      <c r="C66" s="310">
        <v>640</v>
      </c>
      <c r="D66" s="311" t="s">
        <v>122</v>
      </c>
      <c r="E66" s="315"/>
      <c r="F66" s="315"/>
      <c r="G66" s="328"/>
    </row>
    <row r="67" spans="1:7" ht="18.75">
      <c r="A67" s="224"/>
      <c r="B67" s="231"/>
      <c r="C67" s="228">
        <v>642</v>
      </c>
      <c r="D67" s="229" t="s">
        <v>123</v>
      </c>
      <c r="E67" s="232"/>
      <c r="F67" s="232"/>
      <c r="G67" s="329"/>
    </row>
    <row r="68" spans="1:7" ht="18.75">
      <c r="A68" s="122">
        <v>111</v>
      </c>
      <c r="B68" s="289"/>
      <c r="C68" s="82">
        <v>642014</v>
      </c>
      <c r="D68" s="83" t="s">
        <v>282</v>
      </c>
      <c r="E68" s="215">
        <v>400</v>
      </c>
      <c r="F68" s="215">
        <v>350</v>
      </c>
      <c r="G68" s="441">
        <v>300</v>
      </c>
    </row>
    <row r="69" spans="1:7" ht="15.75">
      <c r="A69" s="265">
        <v>41</v>
      </c>
      <c r="B69" s="231"/>
      <c r="C69" s="82">
        <v>642006</v>
      </c>
      <c r="D69" s="83" t="s">
        <v>96</v>
      </c>
      <c r="E69" s="215">
        <v>2200</v>
      </c>
      <c r="F69" s="215">
        <v>2200</v>
      </c>
      <c r="G69" s="215">
        <v>2200</v>
      </c>
    </row>
    <row r="70" spans="1:7" ht="15.75">
      <c r="A70" s="122">
        <v>41</v>
      </c>
      <c r="B70" s="188"/>
      <c r="C70" s="82">
        <v>642015</v>
      </c>
      <c r="D70" s="83" t="s">
        <v>124</v>
      </c>
      <c r="E70" s="213">
        <v>1000</v>
      </c>
      <c r="F70" s="213">
        <v>1000</v>
      </c>
      <c r="G70" s="213">
        <v>800</v>
      </c>
    </row>
    <row r="71" spans="1:7" ht="15.75">
      <c r="A71" s="236"/>
      <c r="B71" s="239" t="s">
        <v>130</v>
      </c>
      <c r="C71" s="233"/>
      <c r="D71" s="234" t="s">
        <v>216</v>
      </c>
      <c r="E71" s="217">
        <f>SUM(E72)</f>
        <v>1020</v>
      </c>
      <c r="F71" s="217">
        <f>SUM(F72)</f>
        <v>1020</v>
      </c>
      <c r="G71" s="330">
        <f>SUM(G72)</f>
        <v>1020</v>
      </c>
    </row>
    <row r="72" spans="1:7" ht="15.75">
      <c r="A72" s="122">
        <v>41</v>
      </c>
      <c r="B72" s="188"/>
      <c r="C72" s="82">
        <v>637005</v>
      </c>
      <c r="D72" s="83" t="s">
        <v>131</v>
      </c>
      <c r="E72" s="213">
        <v>1020</v>
      </c>
      <c r="F72" s="213">
        <v>1020</v>
      </c>
      <c r="G72" s="213">
        <v>1020</v>
      </c>
    </row>
    <row r="73" spans="1:7" ht="15.75">
      <c r="A73" s="202"/>
      <c r="B73" s="235" t="s">
        <v>126</v>
      </c>
      <c r="C73" s="233"/>
      <c r="D73" s="234" t="s">
        <v>217</v>
      </c>
      <c r="E73" s="214">
        <f>SUM(E74:E82)</f>
        <v>5299</v>
      </c>
      <c r="F73" s="214">
        <f>SUM(F74:F82)</f>
        <v>5299</v>
      </c>
      <c r="G73" s="332">
        <f>SUM(G74:G82)</f>
        <v>5299</v>
      </c>
    </row>
    <row r="74" spans="1:7" ht="15.75">
      <c r="A74" s="124">
        <v>111</v>
      </c>
      <c r="B74" s="187"/>
      <c r="C74" s="85">
        <v>611</v>
      </c>
      <c r="D74" s="179" t="s">
        <v>125</v>
      </c>
      <c r="E74" s="213">
        <v>3050</v>
      </c>
      <c r="F74" s="213">
        <v>3050</v>
      </c>
      <c r="G74" s="213">
        <v>3050</v>
      </c>
    </row>
    <row r="75" spans="1:7" ht="15.75">
      <c r="A75" s="123">
        <v>111</v>
      </c>
      <c r="B75" s="187"/>
      <c r="C75" s="84">
        <v>620</v>
      </c>
      <c r="D75" s="68" t="s">
        <v>106</v>
      </c>
      <c r="E75" s="215">
        <v>1070</v>
      </c>
      <c r="F75" s="215">
        <v>1070</v>
      </c>
      <c r="G75" s="215">
        <v>1070</v>
      </c>
    </row>
    <row r="76" spans="1:7" ht="15.75">
      <c r="A76" s="123">
        <v>111</v>
      </c>
      <c r="B76" s="187"/>
      <c r="C76" s="84">
        <v>627</v>
      </c>
      <c r="D76" s="68" t="s">
        <v>218</v>
      </c>
      <c r="E76" s="215">
        <v>50</v>
      </c>
      <c r="F76" s="215">
        <v>50</v>
      </c>
      <c r="G76" s="215">
        <v>50</v>
      </c>
    </row>
    <row r="77" spans="1:7" ht="15.75">
      <c r="A77" s="123">
        <v>111</v>
      </c>
      <c r="B77" s="187"/>
      <c r="C77" s="84">
        <v>633002</v>
      </c>
      <c r="D77" s="68" t="s">
        <v>52</v>
      </c>
      <c r="E77" s="215">
        <v>253</v>
      </c>
      <c r="F77" s="215">
        <v>550</v>
      </c>
      <c r="G77" s="215">
        <v>253</v>
      </c>
    </row>
    <row r="78" spans="1:7" ht="15.75">
      <c r="A78" s="123">
        <v>111</v>
      </c>
      <c r="B78" s="187"/>
      <c r="C78" s="84">
        <v>633006</v>
      </c>
      <c r="D78" s="68" t="s">
        <v>1</v>
      </c>
      <c r="E78" s="215">
        <v>550</v>
      </c>
      <c r="F78" s="215">
        <v>253</v>
      </c>
      <c r="G78" s="215">
        <v>550</v>
      </c>
    </row>
    <row r="79" spans="1:7" ht="15.75">
      <c r="A79" s="123">
        <v>41</v>
      </c>
      <c r="B79" s="187"/>
      <c r="C79" s="84">
        <v>633006</v>
      </c>
      <c r="D79" s="68" t="s">
        <v>1</v>
      </c>
      <c r="E79" s="215">
        <v>150</v>
      </c>
      <c r="F79" s="215">
        <v>150</v>
      </c>
      <c r="G79" s="215">
        <v>150</v>
      </c>
    </row>
    <row r="80" spans="1:7" ht="15.75">
      <c r="A80" s="123">
        <v>111</v>
      </c>
      <c r="B80" s="187"/>
      <c r="C80" s="84">
        <v>635002</v>
      </c>
      <c r="D80" s="68" t="s">
        <v>3</v>
      </c>
      <c r="E80" s="215">
        <v>25</v>
      </c>
      <c r="F80" s="215">
        <v>25</v>
      </c>
      <c r="G80" s="215">
        <v>25</v>
      </c>
    </row>
    <row r="81" spans="1:7" ht="15.75">
      <c r="A81" s="123">
        <v>111</v>
      </c>
      <c r="B81" s="187"/>
      <c r="C81" s="84">
        <v>637013</v>
      </c>
      <c r="D81" s="68" t="s">
        <v>4</v>
      </c>
      <c r="E81" s="215">
        <v>100</v>
      </c>
      <c r="F81" s="215">
        <v>100</v>
      </c>
      <c r="G81" s="215">
        <v>100</v>
      </c>
    </row>
    <row r="82" spans="1:7" ht="15.75">
      <c r="A82" s="123">
        <v>111</v>
      </c>
      <c r="B82" s="187"/>
      <c r="C82" s="84">
        <v>637016</v>
      </c>
      <c r="D82" s="68" t="s">
        <v>5</v>
      </c>
      <c r="E82" s="215">
        <v>51</v>
      </c>
      <c r="F82" s="215">
        <v>51</v>
      </c>
      <c r="G82" s="215">
        <v>51</v>
      </c>
    </row>
    <row r="83" spans="1:7" ht="15.75">
      <c r="A83" s="436"/>
      <c r="B83" s="437" t="s">
        <v>291</v>
      </c>
      <c r="C83" s="438"/>
      <c r="D83" s="439" t="s">
        <v>290</v>
      </c>
      <c r="E83" s="440">
        <f>SUM(E84:E93)</f>
        <v>750</v>
      </c>
      <c r="F83" s="440"/>
      <c r="G83" s="440"/>
    </row>
    <row r="84" spans="1:7" ht="15.75">
      <c r="A84" s="123">
        <v>111</v>
      </c>
      <c r="B84" s="435"/>
      <c r="C84" s="84">
        <v>620</v>
      </c>
      <c r="D84" s="68" t="s">
        <v>34</v>
      </c>
      <c r="E84" s="215">
        <v>60</v>
      </c>
      <c r="F84" s="215"/>
      <c r="G84" s="215"/>
    </row>
    <row r="85" spans="1:7" ht="15.75">
      <c r="A85" s="123">
        <v>111</v>
      </c>
      <c r="B85" s="435"/>
      <c r="C85" s="84">
        <v>631001</v>
      </c>
      <c r="D85" s="68" t="s">
        <v>292</v>
      </c>
      <c r="E85" s="215">
        <v>20</v>
      </c>
      <c r="F85" s="215"/>
      <c r="G85" s="215"/>
    </row>
    <row r="86" spans="1:7" ht="15.75">
      <c r="A86" s="123">
        <v>111</v>
      </c>
      <c r="B86" s="435"/>
      <c r="C86" s="84">
        <v>632003</v>
      </c>
      <c r="D86" s="68" t="s">
        <v>293</v>
      </c>
      <c r="E86" s="215">
        <v>5</v>
      </c>
      <c r="F86" s="215"/>
      <c r="G86" s="215"/>
    </row>
    <row r="87" spans="1:7" ht="15.75">
      <c r="A87" s="123">
        <v>111</v>
      </c>
      <c r="B87" s="435"/>
      <c r="C87" s="84">
        <v>633006</v>
      </c>
      <c r="D87" s="68" t="s">
        <v>294</v>
      </c>
      <c r="E87" s="215">
        <v>25</v>
      </c>
      <c r="F87" s="215"/>
      <c r="G87" s="215"/>
    </row>
    <row r="88" spans="1:7" ht="15.75">
      <c r="A88" s="123">
        <v>111</v>
      </c>
      <c r="B88" s="435"/>
      <c r="C88" s="84">
        <v>633016</v>
      </c>
      <c r="D88" s="68" t="s">
        <v>295</v>
      </c>
      <c r="E88" s="215">
        <v>30</v>
      </c>
      <c r="F88" s="215"/>
      <c r="G88" s="215"/>
    </row>
    <row r="89" spans="1:7" ht="15.75">
      <c r="A89" s="123">
        <v>111</v>
      </c>
      <c r="B89" s="435"/>
      <c r="C89" s="84">
        <v>634001</v>
      </c>
      <c r="D89" s="68" t="s">
        <v>296</v>
      </c>
      <c r="E89" s="215">
        <v>15</v>
      </c>
      <c r="F89" s="215"/>
      <c r="G89" s="215"/>
    </row>
    <row r="90" spans="1:7" ht="15.75">
      <c r="A90" s="123">
        <v>111</v>
      </c>
      <c r="B90" s="435"/>
      <c r="C90" s="84">
        <v>635006</v>
      </c>
      <c r="D90" s="68" t="s">
        <v>116</v>
      </c>
      <c r="E90" s="215">
        <v>125</v>
      </c>
      <c r="F90" s="215"/>
      <c r="G90" s="215"/>
    </row>
    <row r="91" spans="1:7" ht="15.75">
      <c r="A91" s="123">
        <v>111</v>
      </c>
      <c r="B91" s="435"/>
      <c r="C91" s="84">
        <v>637014</v>
      </c>
      <c r="D91" s="68" t="s">
        <v>297</v>
      </c>
      <c r="E91" s="215">
        <v>50</v>
      </c>
      <c r="F91" s="215"/>
      <c r="G91" s="215"/>
    </row>
    <row r="92" spans="1:7" ht="15.75">
      <c r="A92" s="123">
        <v>111</v>
      </c>
      <c r="B92" s="435"/>
      <c r="C92" s="84">
        <v>637026</v>
      </c>
      <c r="D92" s="68" t="s">
        <v>298</v>
      </c>
      <c r="E92" s="215">
        <v>199</v>
      </c>
      <c r="F92" s="215"/>
      <c r="G92" s="213"/>
    </row>
    <row r="93" spans="1:7" ht="15.75">
      <c r="A93" s="123">
        <v>111</v>
      </c>
      <c r="B93" s="435"/>
      <c r="C93" s="84">
        <v>637027</v>
      </c>
      <c r="D93" s="68" t="s">
        <v>298</v>
      </c>
      <c r="E93" s="215">
        <v>221</v>
      </c>
      <c r="F93" s="215"/>
      <c r="G93" s="215"/>
    </row>
    <row r="94" spans="1:7" ht="15.75">
      <c r="A94" s="238"/>
      <c r="B94" s="239" t="s">
        <v>127</v>
      </c>
      <c r="C94" s="233"/>
      <c r="D94" s="234" t="s">
        <v>128</v>
      </c>
      <c r="E94" s="217">
        <f>SUM(E95:E96)</f>
        <v>6850</v>
      </c>
      <c r="F94" s="217">
        <f>SUM(F95:F96)</f>
        <v>6850</v>
      </c>
      <c r="G94" s="330">
        <f>SUM(G95:G96)</f>
        <v>6850</v>
      </c>
    </row>
    <row r="95" spans="1:8" ht="15.75">
      <c r="A95" s="265">
        <v>41</v>
      </c>
      <c r="B95" s="240"/>
      <c r="C95" s="82">
        <v>651001</v>
      </c>
      <c r="D95" s="83" t="s">
        <v>129</v>
      </c>
      <c r="E95" s="215">
        <v>1900</v>
      </c>
      <c r="F95" s="215">
        <v>1900</v>
      </c>
      <c r="G95" s="215">
        <v>1900</v>
      </c>
      <c r="H95" s="221"/>
    </row>
    <row r="96" spans="1:7" ht="15.75">
      <c r="A96" s="265">
        <v>41</v>
      </c>
      <c r="B96" s="240"/>
      <c r="C96" s="82">
        <v>651002</v>
      </c>
      <c r="D96" s="83" t="s">
        <v>219</v>
      </c>
      <c r="E96" s="215">
        <v>4950</v>
      </c>
      <c r="F96" s="215">
        <v>4950</v>
      </c>
      <c r="G96" s="215">
        <v>4950</v>
      </c>
    </row>
    <row r="97" spans="1:7" ht="15.75">
      <c r="A97" s="207"/>
      <c r="B97" s="244" t="s">
        <v>136</v>
      </c>
      <c r="C97" s="204"/>
      <c r="D97" s="242" t="s">
        <v>139</v>
      </c>
      <c r="E97" s="217">
        <f>SUM(E98:E103)</f>
        <v>1889</v>
      </c>
      <c r="F97" s="217">
        <f>SUM(F98:F103)</f>
        <v>2039</v>
      </c>
      <c r="G97" s="217">
        <f>SUM(G98:G103)</f>
        <v>2039</v>
      </c>
    </row>
    <row r="98" spans="1:7" ht="15.75">
      <c r="A98" s="123">
        <v>41</v>
      </c>
      <c r="B98" s="187"/>
      <c r="C98" s="84">
        <v>633006</v>
      </c>
      <c r="D98" s="68" t="s">
        <v>1</v>
      </c>
      <c r="E98" s="215">
        <v>250</v>
      </c>
      <c r="F98" s="215">
        <v>250</v>
      </c>
      <c r="G98" s="215">
        <v>250</v>
      </c>
    </row>
    <row r="99" spans="1:7" ht="15.75">
      <c r="A99" s="123">
        <v>41</v>
      </c>
      <c r="B99" s="187"/>
      <c r="C99" s="84">
        <v>634001</v>
      </c>
      <c r="D99" s="68" t="s">
        <v>43</v>
      </c>
      <c r="E99" s="215">
        <v>850</v>
      </c>
      <c r="F99" s="215">
        <v>850</v>
      </c>
      <c r="G99" s="215">
        <v>850</v>
      </c>
    </row>
    <row r="100" spans="1:7" ht="15.75">
      <c r="A100" s="123">
        <v>41</v>
      </c>
      <c r="B100" s="187"/>
      <c r="C100" s="84">
        <v>634002</v>
      </c>
      <c r="D100" s="68" t="s">
        <v>137</v>
      </c>
      <c r="E100" s="215">
        <v>197</v>
      </c>
      <c r="F100" s="215">
        <v>197</v>
      </c>
      <c r="G100" s="215">
        <v>197</v>
      </c>
    </row>
    <row r="101" spans="1:7" ht="15.75">
      <c r="A101" s="123">
        <v>41</v>
      </c>
      <c r="B101" s="187"/>
      <c r="C101" s="84">
        <v>634003</v>
      </c>
      <c r="D101" s="68" t="s">
        <v>138</v>
      </c>
      <c r="E101" s="215">
        <v>142</v>
      </c>
      <c r="F101" s="215">
        <v>142</v>
      </c>
      <c r="G101" s="215">
        <v>142</v>
      </c>
    </row>
    <row r="102" spans="1:7" ht="15.75">
      <c r="A102" s="123">
        <v>41</v>
      </c>
      <c r="B102" s="187"/>
      <c r="C102" s="84">
        <v>637004</v>
      </c>
      <c r="D102" s="68" t="s">
        <v>266</v>
      </c>
      <c r="E102" s="215">
        <v>150</v>
      </c>
      <c r="F102" s="215">
        <v>300</v>
      </c>
      <c r="G102" s="215">
        <v>300</v>
      </c>
    </row>
    <row r="103" spans="1:7" ht="15.75">
      <c r="A103" s="123">
        <v>41</v>
      </c>
      <c r="B103" s="187"/>
      <c r="C103" s="84">
        <v>642001</v>
      </c>
      <c r="D103" s="68" t="s">
        <v>267</v>
      </c>
      <c r="E103" s="215">
        <v>300</v>
      </c>
      <c r="F103" s="215">
        <v>300</v>
      </c>
      <c r="G103" s="215">
        <v>300</v>
      </c>
    </row>
    <row r="104" spans="1:7" ht="15.75">
      <c r="A104" s="238"/>
      <c r="B104" s="239" t="s">
        <v>132</v>
      </c>
      <c r="C104" s="237"/>
      <c r="D104" s="234" t="s">
        <v>133</v>
      </c>
      <c r="E104" s="217">
        <f>SUM(E105:E108)</f>
        <v>13098</v>
      </c>
      <c r="F104" s="217">
        <f>SUM(F105:F108)</f>
        <v>13090</v>
      </c>
      <c r="G104" s="330">
        <f>SUM(G105:G108)</f>
        <v>13090</v>
      </c>
    </row>
    <row r="105" spans="1:7" ht="15.75">
      <c r="A105" s="124">
        <v>41</v>
      </c>
      <c r="B105" s="189"/>
      <c r="C105" s="85">
        <v>632003</v>
      </c>
      <c r="D105" s="179" t="s">
        <v>134</v>
      </c>
      <c r="E105" s="213">
        <v>750</v>
      </c>
      <c r="F105" s="213">
        <v>750</v>
      </c>
      <c r="G105" s="213">
        <v>750</v>
      </c>
    </row>
    <row r="106" spans="1:7" ht="15.75">
      <c r="A106" s="123">
        <v>111</v>
      </c>
      <c r="B106" s="189"/>
      <c r="C106" s="84">
        <v>637005</v>
      </c>
      <c r="D106" s="68" t="s">
        <v>212</v>
      </c>
      <c r="E106" s="215">
        <v>1648</v>
      </c>
      <c r="F106" s="215">
        <v>1640</v>
      </c>
      <c r="G106" s="215">
        <v>1640</v>
      </c>
    </row>
    <row r="107" spans="1:7" ht="15.75">
      <c r="A107" s="123">
        <v>41</v>
      </c>
      <c r="B107" s="189"/>
      <c r="C107" s="84">
        <v>637005</v>
      </c>
      <c r="D107" s="68" t="s">
        <v>212</v>
      </c>
      <c r="E107" s="215">
        <v>10600</v>
      </c>
      <c r="F107" s="215">
        <v>10600</v>
      </c>
      <c r="G107" s="215">
        <v>10600</v>
      </c>
    </row>
    <row r="108" spans="1:7" ht="15.75">
      <c r="A108" s="125">
        <v>41</v>
      </c>
      <c r="B108" s="189"/>
      <c r="C108" s="86">
        <v>637023</v>
      </c>
      <c r="D108" s="68" t="s">
        <v>135</v>
      </c>
      <c r="E108" s="215">
        <v>100</v>
      </c>
      <c r="F108" s="215">
        <v>100</v>
      </c>
      <c r="G108" s="215">
        <v>100</v>
      </c>
    </row>
    <row r="109" spans="1:7" ht="18.75">
      <c r="A109" s="333"/>
      <c r="B109" s="272" t="s">
        <v>181</v>
      </c>
      <c r="C109" s="271"/>
      <c r="D109" s="234" t="s">
        <v>182</v>
      </c>
      <c r="E109" s="273">
        <f>SUM(E110:E112)</f>
        <v>2180</v>
      </c>
      <c r="F109" s="273">
        <f>SUM(F110:F112)</f>
        <v>2759</v>
      </c>
      <c r="G109" s="334">
        <f>SUM(G110:G112)</f>
        <v>5600</v>
      </c>
    </row>
    <row r="110" spans="1:7" ht="15.75">
      <c r="A110" s="178">
        <v>111</v>
      </c>
      <c r="B110" s="178"/>
      <c r="C110" s="96">
        <v>633006</v>
      </c>
      <c r="D110" s="179" t="s">
        <v>1</v>
      </c>
      <c r="E110" s="442">
        <v>93</v>
      </c>
      <c r="F110" s="442">
        <v>93</v>
      </c>
      <c r="G110" s="443">
        <v>93</v>
      </c>
    </row>
    <row r="111" spans="1:7" ht="15.75">
      <c r="A111" s="178">
        <v>41</v>
      </c>
      <c r="B111" s="178"/>
      <c r="C111" s="96">
        <v>633006</v>
      </c>
      <c r="D111" s="179" t="s">
        <v>1</v>
      </c>
      <c r="E111" s="293">
        <v>107</v>
      </c>
      <c r="F111" s="293">
        <v>107</v>
      </c>
      <c r="G111" s="335">
        <v>107</v>
      </c>
    </row>
    <row r="112" spans="1:7" ht="18.75">
      <c r="A112" s="124">
        <v>41</v>
      </c>
      <c r="B112" s="178"/>
      <c r="C112" s="85">
        <v>635006</v>
      </c>
      <c r="D112" s="87" t="s">
        <v>193</v>
      </c>
      <c r="E112" s="213">
        <v>1980</v>
      </c>
      <c r="F112" s="213">
        <v>2559</v>
      </c>
      <c r="G112" s="331">
        <v>5400</v>
      </c>
    </row>
    <row r="113" spans="1:7" ht="15.75">
      <c r="A113" s="203"/>
      <c r="B113" s="245" t="s">
        <v>140</v>
      </c>
      <c r="C113" s="204"/>
      <c r="D113" s="242" t="s">
        <v>141</v>
      </c>
      <c r="E113" s="294">
        <f>SUM(E114:E129)</f>
        <v>56437</v>
      </c>
      <c r="F113" s="294">
        <f>SUM(F114:F129)</f>
        <v>56216</v>
      </c>
      <c r="G113" s="336">
        <f>SUM(G114:G129)</f>
        <v>56401</v>
      </c>
    </row>
    <row r="114" spans="1:7" ht="15.75">
      <c r="A114" s="124">
        <v>41</v>
      </c>
      <c r="B114" s="187"/>
      <c r="C114" s="85">
        <v>637004</v>
      </c>
      <c r="D114" s="179" t="s">
        <v>50</v>
      </c>
      <c r="E114" s="213">
        <v>23500</v>
      </c>
      <c r="F114" s="213">
        <v>23800</v>
      </c>
      <c r="G114" s="213">
        <v>23900</v>
      </c>
    </row>
    <row r="115" spans="1:7" ht="15.75">
      <c r="A115" s="124">
        <v>111</v>
      </c>
      <c r="B115" s="187"/>
      <c r="C115" s="85">
        <v>637004</v>
      </c>
      <c r="D115" s="179" t="s">
        <v>50</v>
      </c>
      <c r="E115" s="213">
        <v>1691</v>
      </c>
      <c r="F115" s="213">
        <v>1691</v>
      </c>
      <c r="G115" s="213">
        <v>1691</v>
      </c>
    </row>
    <row r="116" spans="1:7" ht="15.75">
      <c r="A116" s="124">
        <v>41</v>
      </c>
      <c r="B116" s="187"/>
      <c r="C116" s="85">
        <v>637005</v>
      </c>
      <c r="D116" s="179" t="s">
        <v>51</v>
      </c>
      <c r="E116" s="213">
        <v>13050</v>
      </c>
      <c r="F116" s="213">
        <v>13050</v>
      </c>
      <c r="G116" s="213">
        <v>13050</v>
      </c>
    </row>
    <row r="117" spans="1:7" ht="15.75">
      <c r="A117" s="123">
        <v>41</v>
      </c>
      <c r="B117" s="189"/>
      <c r="C117" s="97">
        <v>610</v>
      </c>
      <c r="D117" s="274" t="s">
        <v>74</v>
      </c>
      <c r="E117" s="212">
        <v>7500</v>
      </c>
      <c r="F117" s="212">
        <v>7800</v>
      </c>
      <c r="G117" s="212">
        <v>7900</v>
      </c>
    </row>
    <row r="118" spans="1:7" ht="15.75">
      <c r="A118" s="123">
        <v>41</v>
      </c>
      <c r="B118" s="189"/>
      <c r="C118" s="97">
        <v>620</v>
      </c>
      <c r="D118" s="274" t="s">
        <v>75</v>
      </c>
      <c r="E118" s="212">
        <v>2620</v>
      </c>
      <c r="F118" s="212">
        <v>2725</v>
      </c>
      <c r="G118" s="212">
        <v>2760</v>
      </c>
    </row>
    <row r="119" spans="1:7" ht="15.75">
      <c r="A119" s="123">
        <v>41</v>
      </c>
      <c r="B119" s="189"/>
      <c r="C119" s="97">
        <v>632001</v>
      </c>
      <c r="D119" s="68" t="s">
        <v>57</v>
      </c>
      <c r="E119" s="212">
        <v>2376</v>
      </c>
      <c r="F119" s="212">
        <v>1400</v>
      </c>
      <c r="G119" s="212">
        <v>1400</v>
      </c>
    </row>
    <row r="120" spans="1:7" ht="15.75">
      <c r="A120" s="124">
        <v>41</v>
      </c>
      <c r="B120" s="187"/>
      <c r="C120" s="96">
        <v>633006</v>
      </c>
      <c r="D120" s="179" t="s">
        <v>1</v>
      </c>
      <c r="E120" s="211">
        <v>500</v>
      </c>
      <c r="F120" s="211">
        <v>500</v>
      </c>
      <c r="G120" s="211">
        <v>500</v>
      </c>
    </row>
    <row r="121" spans="1:7" ht="15.75">
      <c r="A121" s="124">
        <v>41</v>
      </c>
      <c r="B121" s="187"/>
      <c r="C121" s="96">
        <v>633010</v>
      </c>
      <c r="D121" s="179" t="s">
        <v>250</v>
      </c>
      <c r="E121" s="211">
        <v>50</v>
      </c>
      <c r="F121" s="211">
        <v>50</v>
      </c>
      <c r="G121" s="211">
        <v>50</v>
      </c>
    </row>
    <row r="122" spans="1:7" ht="15.75">
      <c r="A122" s="124">
        <v>41</v>
      </c>
      <c r="B122" s="187"/>
      <c r="C122" s="96">
        <v>634001</v>
      </c>
      <c r="D122" s="179" t="s">
        <v>90</v>
      </c>
      <c r="E122" s="211">
        <v>1500</v>
      </c>
      <c r="F122" s="211">
        <v>1500</v>
      </c>
      <c r="G122" s="211">
        <v>1500</v>
      </c>
    </row>
    <row r="123" spans="1:7" ht="15.75">
      <c r="A123" s="124">
        <v>41</v>
      </c>
      <c r="B123" s="187"/>
      <c r="C123" s="96">
        <v>634003</v>
      </c>
      <c r="D123" s="179" t="s">
        <v>175</v>
      </c>
      <c r="E123" s="211">
        <v>567</v>
      </c>
      <c r="F123" s="211">
        <v>567</v>
      </c>
      <c r="G123" s="211">
        <v>567</v>
      </c>
    </row>
    <row r="124" spans="1:7" ht="15.75">
      <c r="A124" s="124">
        <v>41</v>
      </c>
      <c r="B124" s="187"/>
      <c r="C124" s="96">
        <v>634003</v>
      </c>
      <c r="D124" s="179" t="s">
        <v>176</v>
      </c>
      <c r="E124" s="211">
        <v>161</v>
      </c>
      <c r="F124" s="211">
        <v>161</v>
      </c>
      <c r="G124" s="211">
        <v>161</v>
      </c>
    </row>
    <row r="125" spans="1:7" ht="15.75">
      <c r="A125" s="124">
        <v>41</v>
      </c>
      <c r="B125" s="187"/>
      <c r="C125" s="96">
        <v>635004</v>
      </c>
      <c r="D125" s="179" t="s">
        <v>283</v>
      </c>
      <c r="E125" s="211">
        <v>500</v>
      </c>
      <c r="F125" s="211">
        <v>550</v>
      </c>
      <c r="G125" s="211">
        <v>500</v>
      </c>
    </row>
    <row r="126" spans="1:7" ht="15.75">
      <c r="A126" s="124">
        <v>41</v>
      </c>
      <c r="B126" s="187"/>
      <c r="C126" s="96">
        <v>637015</v>
      </c>
      <c r="D126" s="179" t="s">
        <v>183</v>
      </c>
      <c r="E126" s="211">
        <v>175</v>
      </c>
      <c r="F126" s="211">
        <v>175</v>
      </c>
      <c r="G126" s="211">
        <v>175</v>
      </c>
    </row>
    <row r="127" spans="1:7" ht="15.75">
      <c r="A127" s="124">
        <v>41</v>
      </c>
      <c r="B127" s="187"/>
      <c r="C127" s="96">
        <v>637004</v>
      </c>
      <c r="D127" s="179" t="s">
        <v>38</v>
      </c>
      <c r="E127" s="211">
        <v>350</v>
      </c>
      <c r="F127" s="211">
        <v>350</v>
      </c>
      <c r="G127" s="211">
        <v>350</v>
      </c>
    </row>
    <row r="128" spans="1:7" ht="15.75">
      <c r="A128" s="124">
        <v>41</v>
      </c>
      <c r="B128" s="187"/>
      <c r="C128" s="96">
        <v>637012</v>
      </c>
      <c r="D128" s="179" t="s">
        <v>273</v>
      </c>
      <c r="E128" s="211">
        <v>1800</v>
      </c>
      <c r="F128" s="211">
        <v>1800</v>
      </c>
      <c r="G128" s="211">
        <v>1800</v>
      </c>
    </row>
    <row r="129" spans="1:7" ht="15.75">
      <c r="A129" s="124">
        <v>41</v>
      </c>
      <c r="B129" s="187"/>
      <c r="C129" s="97">
        <v>637016</v>
      </c>
      <c r="D129" s="68" t="s">
        <v>47</v>
      </c>
      <c r="E129" s="211">
        <v>97</v>
      </c>
      <c r="F129" s="211">
        <v>97</v>
      </c>
      <c r="G129" s="211">
        <v>97</v>
      </c>
    </row>
    <row r="130" spans="1:7" ht="31.5">
      <c r="A130" s="203"/>
      <c r="B130" s="244" t="s">
        <v>142</v>
      </c>
      <c r="C130" s="206"/>
      <c r="D130" s="292" t="s">
        <v>251</v>
      </c>
      <c r="E130" s="218">
        <f>SUM(E131)</f>
        <v>1500</v>
      </c>
      <c r="F130" s="218">
        <f>SUM(F131)</f>
        <v>1500</v>
      </c>
      <c r="G130" s="337">
        <f>SUM(G131)</f>
        <v>1500</v>
      </c>
    </row>
    <row r="131" spans="1:7" ht="18.75">
      <c r="A131" s="124">
        <v>41</v>
      </c>
      <c r="B131" s="187"/>
      <c r="C131" s="96">
        <v>635004</v>
      </c>
      <c r="D131" s="179" t="s">
        <v>194</v>
      </c>
      <c r="E131" s="215">
        <v>1500</v>
      </c>
      <c r="F131" s="317">
        <v>1500</v>
      </c>
      <c r="G131" s="331">
        <v>1500</v>
      </c>
    </row>
    <row r="132" spans="1:7" ht="15.75">
      <c r="A132" s="203"/>
      <c r="B132" s="244" t="s">
        <v>168</v>
      </c>
      <c r="C132" s="208"/>
      <c r="D132" s="242" t="s">
        <v>169</v>
      </c>
      <c r="E132" s="217">
        <f>SUM(E133:E136)</f>
        <v>5750</v>
      </c>
      <c r="F132" s="217">
        <f>SUM(F133:F136)</f>
        <v>4750</v>
      </c>
      <c r="G132" s="330">
        <f>SUM(G133:G136)</f>
        <v>4750</v>
      </c>
    </row>
    <row r="133" spans="1:7" ht="15.75">
      <c r="A133" s="338">
        <v>41</v>
      </c>
      <c r="B133" s="189" t="s">
        <v>54</v>
      </c>
      <c r="C133" s="97">
        <v>633006</v>
      </c>
      <c r="D133" s="68" t="s">
        <v>1</v>
      </c>
      <c r="E133" s="215">
        <v>2000</v>
      </c>
      <c r="F133" s="215">
        <v>2000</v>
      </c>
      <c r="G133" s="215">
        <v>2000</v>
      </c>
    </row>
    <row r="134" spans="1:7" ht="15.75">
      <c r="A134" s="338">
        <v>41</v>
      </c>
      <c r="B134" s="189" t="s">
        <v>54</v>
      </c>
      <c r="C134" s="97">
        <v>633015</v>
      </c>
      <c r="D134" s="68" t="s">
        <v>220</v>
      </c>
      <c r="E134" s="212">
        <v>1850</v>
      </c>
      <c r="F134" s="212">
        <v>1850</v>
      </c>
      <c r="G134" s="212">
        <v>1850</v>
      </c>
    </row>
    <row r="135" spans="1:7" ht="15.75">
      <c r="A135" s="338">
        <v>41</v>
      </c>
      <c r="B135" s="189" t="s">
        <v>54</v>
      </c>
      <c r="C135" s="97">
        <v>634002</v>
      </c>
      <c r="D135" s="68" t="s">
        <v>274</v>
      </c>
      <c r="E135" s="212">
        <v>550</v>
      </c>
      <c r="F135" s="212">
        <v>550</v>
      </c>
      <c r="G135" s="212">
        <v>550</v>
      </c>
    </row>
    <row r="136" spans="1:7" ht="15.75">
      <c r="A136" s="338">
        <v>41</v>
      </c>
      <c r="B136" s="189" t="s">
        <v>54</v>
      </c>
      <c r="C136" s="97">
        <v>637004</v>
      </c>
      <c r="D136" s="68" t="s">
        <v>184</v>
      </c>
      <c r="E136" s="215">
        <v>1350</v>
      </c>
      <c r="F136" s="215">
        <v>350</v>
      </c>
      <c r="G136" s="215">
        <v>350</v>
      </c>
    </row>
    <row r="137" spans="1:7" ht="15.75">
      <c r="A137" s="203"/>
      <c r="B137" s="244" t="s">
        <v>143</v>
      </c>
      <c r="C137" s="241"/>
      <c r="D137" s="242" t="s">
        <v>94</v>
      </c>
      <c r="E137" s="218">
        <f>SUM(E138:E140)</f>
        <v>14620</v>
      </c>
      <c r="F137" s="218">
        <f>SUM(F138:F140)</f>
        <v>14300</v>
      </c>
      <c r="G137" s="337">
        <f>SUM(G138:G140)</f>
        <v>14300</v>
      </c>
    </row>
    <row r="138" spans="1:7" ht="15.75">
      <c r="A138" s="124">
        <v>41</v>
      </c>
      <c r="B138" s="190"/>
      <c r="C138" s="85">
        <v>632001</v>
      </c>
      <c r="D138" s="179" t="s">
        <v>49</v>
      </c>
      <c r="E138" s="213">
        <v>13000</v>
      </c>
      <c r="F138" s="213">
        <v>13000</v>
      </c>
      <c r="G138" s="213">
        <v>13000</v>
      </c>
    </row>
    <row r="139" spans="1:7" ht="15.75">
      <c r="A139" s="124">
        <v>41</v>
      </c>
      <c r="B139" s="190"/>
      <c r="C139" s="85">
        <v>633006</v>
      </c>
      <c r="D139" s="179" t="s">
        <v>1</v>
      </c>
      <c r="E139" s="213">
        <v>800</v>
      </c>
      <c r="F139" s="213">
        <v>500</v>
      </c>
      <c r="G139" s="213">
        <v>500</v>
      </c>
    </row>
    <row r="140" spans="1:7" ht="15.75">
      <c r="A140" s="124">
        <v>41</v>
      </c>
      <c r="B140" s="190"/>
      <c r="C140" s="85">
        <v>635006</v>
      </c>
      <c r="D140" s="179" t="s">
        <v>221</v>
      </c>
      <c r="E140" s="213">
        <v>820</v>
      </c>
      <c r="F140" s="213">
        <v>800</v>
      </c>
      <c r="G140" s="213">
        <v>800</v>
      </c>
    </row>
    <row r="141" spans="1:7" ht="19.5" customHeight="1">
      <c r="A141" s="203"/>
      <c r="B141" s="244" t="s">
        <v>144</v>
      </c>
      <c r="C141" s="241"/>
      <c r="D141" s="242" t="s">
        <v>222</v>
      </c>
      <c r="E141" s="218">
        <f>SUM(E142:E144)</f>
        <v>523</v>
      </c>
      <c r="F141" s="218">
        <f>SUM(F142:F144)</f>
        <v>573</v>
      </c>
      <c r="G141" s="337">
        <f>SUM(G142:G144)</f>
        <v>523</v>
      </c>
    </row>
    <row r="142" spans="1:7" ht="19.5" customHeight="1">
      <c r="A142" s="123">
        <v>41</v>
      </c>
      <c r="B142" s="243"/>
      <c r="C142" s="84">
        <v>635004</v>
      </c>
      <c r="D142" s="68" t="s">
        <v>195</v>
      </c>
      <c r="E142" s="246">
        <v>300</v>
      </c>
      <c r="F142" s="246">
        <v>350</v>
      </c>
      <c r="G142" s="246">
        <v>300</v>
      </c>
    </row>
    <row r="143" spans="1:7" ht="19.5" customHeight="1">
      <c r="A143" s="123">
        <v>41</v>
      </c>
      <c r="B143" s="243"/>
      <c r="C143" s="84">
        <v>637004</v>
      </c>
      <c r="D143" s="68" t="s">
        <v>38</v>
      </c>
      <c r="E143" s="246">
        <v>100</v>
      </c>
      <c r="F143" s="246">
        <v>100</v>
      </c>
      <c r="G143" s="246">
        <v>100</v>
      </c>
    </row>
    <row r="144" spans="1:7" ht="19.5" customHeight="1">
      <c r="A144" s="123">
        <v>41</v>
      </c>
      <c r="B144" s="243"/>
      <c r="C144" s="84">
        <v>637015</v>
      </c>
      <c r="D144" s="68" t="s">
        <v>145</v>
      </c>
      <c r="E144" s="246">
        <v>123</v>
      </c>
      <c r="F144" s="246">
        <v>123</v>
      </c>
      <c r="G144" s="246">
        <v>123</v>
      </c>
    </row>
    <row r="145" spans="1:7" ht="24.75" customHeight="1">
      <c r="A145" s="205"/>
      <c r="B145" s="244" t="s">
        <v>170</v>
      </c>
      <c r="C145" s="206"/>
      <c r="D145" s="242" t="s">
        <v>93</v>
      </c>
      <c r="E145" s="218">
        <f>SUM(E146:E154)</f>
        <v>6729</v>
      </c>
      <c r="F145" s="218">
        <f>SUM(F146:F154)</f>
        <v>6729</v>
      </c>
      <c r="G145" s="218">
        <f>SUM(G146:G154)</f>
        <v>6729</v>
      </c>
    </row>
    <row r="146" spans="1:7" ht="15.75">
      <c r="A146" s="125">
        <v>41</v>
      </c>
      <c r="B146" s="399"/>
      <c r="C146" s="400">
        <v>610</v>
      </c>
      <c r="D146" s="247" t="s">
        <v>74</v>
      </c>
      <c r="E146" s="246">
        <v>1200</v>
      </c>
      <c r="F146" s="246">
        <v>1200</v>
      </c>
      <c r="G146" s="246">
        <v>1200</v>
      </c>
    </row>
    <row r="147" spans="1:7" ht="15.75">
      <c r="A147" s="125">
        <v>41</v>
      </c>
      <c r="B147" s="399"/>
      <c r="C147" s="400">
        <v>620</v>
      </c>
      <c r="D147" s="247" t="s">
        <v>75</v>
      </c>
      <c r="E147" s="246">
        <v>425</v>
      </c>
      <c r="F147" s="246">
        <v>425</v>
      </c>
      <c r="G147" s="246">
        <v>425</v>
      </c>
    </row>
    <row r="148" spans="1:7" ht="15.75">
      <c r="A148" s="124">
        <v>41</v>
      </c>
      <c r="B148" s="187"/>
      <c r="C148" s="96">
        <v>632001</v>
      </c>
      <c r="D148" s="179" t="s">
        <v>44</v>
      </c>
      <c r="E148" s="211">
        <v>1050</v>
      </c>
      <c r="F148" s="211">
        <v>1050</v>
      </c>
      <c r="G148" s="211">
        <v>1050</v>
      </c>
    </row>
    <row r="149" spans="1:7" ht="15.75">
      <c r="A149" s="178">
        <v>41</v>
      </c>
      <c r="B149" s="187"/>
      <c r="C149" s="85">
        <v>633006</v>
      </c>
      <c r="D149" s="179" t="s">
        <v>1</v>
      </c>
      <c r="E149" s="213">
        <v>850</v>
      </c>
      <c r="F149" s="213">
        <v>850</v>
      </c>
      <c r="G149" s="213">
        <v>850</v>
      </c>
    </row>
    <row r="150" spans="1:7" ht="15.75">
      <c r="A150" s="123">
        <v>41</v>
      </c>
      <c r="B150" s="189"/>
      <c r="C150" s="97">
        <v>633018</v>
      </c>
      <c r="D150" s="68" t="s">
        <v>84</v>
      </c>
      <c r="E150" s="295">
        <v>169</v>
      </c>
      <c r="F150" s="295">
        <v>169</v>
      </c>
      <c r="G150" s="295">
        <v>169</v>
      </c>
    </row>
    <row r="151" spans="1:7" ht="15.75">
      <c r="A151" s="123">
        <v>41</v>
      </c>
      <c r="B151" s="189"/>
      <c r="C151" s="97">
        <v>636001</v>
      </c>
      <c r="D151" s="68" t="s">
        <v>162</v>
      </c>
      <c r="E151" s="295">
        <v>300</v>
      </c>
      <c r="F151" s="295">
        <v>300</v>
      </c>
      <c r="G151" s="295">
        <v>300</v>
      </c>
    </row>
    <row r="152" spans="1:7" ht="15.75">
      <c r="A152" s="123">
        <v>41</v>
      </c>
      <c r="B152" s="189"/>
      <c r="C152" s="97">
        <v>637016</v>
      </c>
      <c r="D152" s="68" t="s">
        <v>269</v>
      </c>
      <c r="E152" s="295">
        <v>35</v>
      </c>
      <c r="F152" s="295">
        <v>35</v>
      </c>
      <c r="G152" s="295">
        <v>35</v>
      </c>
    </row>
    <row r="153" spans="1:7" ht="15.75">
      <c r="A153" s="178">
        <v>41</v>
      </c>
      <c r="B153" s="187"/>
      <c r="C153" s="85">
        <v>633015</v>
      </c>
      <c r="D153" s="179" t="s">
        <v>196</v>
      </c>
      <c r="E153" s="213">
        <v>700</v>
      </c>
      <c r="F153" s="213">
        <v>700</v>
      </c>
      <c r="G153" s="213">
        <v>700</v>
      </c>
    </row>
    <row r="154" spans="1:7" ht="15.75">
      <c r="A154" s="178">
        <v>41</v>
      </c>
      <c r="B154" s="187"/>
      <c r="C154" s="96">
        <v>642007</v>
      </c>
      <c r="D154" s="179" t="s">
        <v>308</v>
      </c>
      <c r="E154" s="213">
        <v>2000</v>
      </c>
      <c r="F154" s="213">
        <v>2000</v>
      </c>
      <c r="G154" s="213">
        <v>2000</v>
      </c>
    </row>
    <row r="155" spans="1:7" ht="15.75">
      <c r="A155" s="207"/>
      <c r="B155" s="244" t="s">
        <v>146</v>
      </c>
      <c r="C155" s="206"/>
      <c r="D155" s="242" t="s">
        <v>147</v>
      </c>
      <c r="E155" s="218">
        <f>SUM(E156:E162)</f>
        <v>14180</v>
      </c>
      <c r="F155" s="218">
        <f>SUM(F156:F162)</f>
        <v>14155</v>
      </c>
      <c r="G155" s="337">
        <f>SUM(G156:G162)</f>
        <v>14170</v>
      </c>
    </row>
    <row r="156" spans="1:7" ht="15.75">
      <c r="A156" s="178">
        <v>41</v>
      </c>
      <c r="B156" s="189"/>
      <c r="C156" s="97">
        <v>642001</v>
      </c>
      <c r="D156" s="68" t="s">
        <v>197</v>
      </c>
      <c r="E156" s="213">
        <v>8000</v>
      </c>
      <c r="F156" s="213">
        <v>8000</v>
      </c>
      <c r="G156" s="213">
        <v>8000</v>
      </c>
    </row>
    <row r="157" spans="1:7" ht="15.75">
      <c r="A157" s="124">
        <v>41</v>
      </c>
      <c r="B157" s="187"/>
      <c r="C157" s="85">
        <v>632001</v>
      </c>
      <c r="D157" s="179" t="s">
        <v>177</v>
      </c>
      <c r="E157" s="213">
        <v>2000</v>
      </c>
      <c r="F157" s="213">
        <v>2000</v>
      </c>
      <c r="G157" s="213">
        <v>2000</v>
      </c>
    </row>
    <row r="158" spans="1:7" ht="15.75">
      <c r="A158" s="124">
        <v>41</v>
      </c>
      <c r="B158" s="187"/>
      <c r="C158" s="85">
        <v>632001</v>
      </c>
      <c r="D158" s="179" t="s">
        <v>178</v>
      </c>
      <c r="E158" s="213">
        <v>2550</v>
      </c>
      <c r="F158" s="213">
        <v>2550</v>
      </c>
      <c r="G158" s="213">
        <v>2550</v>
      </c>
    </row>
    <row r="159" spans="1:7" ht="15.75">
      <c r="A159" s="124">
        <v>41</v>
      </c>
      <c r="B159" s="187"/>
      <c r="C159" s="85">
        <v>635006</v>
      </c>
      <c r="D159" s="179" t="s">
        <v>268</v>
      </c>
      <c r="E159" s="213">
        <v>150</v>
      </c>
      <c r="F159" s="213">
        <v>150</v>
      </c>
      <c r="G159" s="213">
        <v>150</v>
      </c>
    </row>
    <row r="160" spans="1:7" ht="15.75">
      <c r="A160" s="123">
        <v>41</v>
      </c>
      <c r="B160" s="187"/>
      <c r="C160" s="84">
        <v>633006</v>
      </c>
      <c r="D160" s="68" t="s">
        <v>1</v>
      </c>
      <c r="E160" s="215">
        <v>380</v>
      </c>
      <c r="F160" s="215">
        <v>355</v>
      </c>
      <c r="G160" s="215">
        <v>370</v>
      </c>
    </row>
    <row r="161" spans="1:7" ht="15.75">
      <c r="A161" s="123">
        <v>41</v>
      </c>
      <c r="B161" s="187"/>
      <c r="C161" s="84">
        <v>633015</v>
      </c>
      <c r="D161" s="68" t="s">
        <v>223</v>
      </c>
      <c r="E161" s="215">
        <v>850</v>
      </c>
      <c r="F161" s="215">
        <v>850</v>
      </c>
      <c r="G161" s="215">
        <v>850</v>
      </c>
    </row>
    <row r="162" spans="1:7" ht="15.75">
      <c r="A162" s="123">
        <v>41</v>
      </c>
      <c r="B162" s="187"/>
      <c r="C162" s="84">
        <v>637002</v>
      </c>
      <c r="D162" s="68" t="s">
        <v>45</v>
      </c>
      <c r="E162" s="215">
        <v>250</v>
      </c>
      <c r="F162" s="215">
        <v>250</v>
      </c>
      <c r="G162" s="215">
        <v>250</v>
      </c>
    </row>
    <row r="163" spans="1:7" ht="18.75">
      <c r="A163" s="258"/>
      <c r="B163" s="422" t="s">
        <v>275</v>
      </c>
      <c r="C163" s="259"/>
      <c r="D163" s="260" t="s">
        <v>148</v>
      </c>
      <c r="E163" s="261">
        <f>SUM(E164:E164)</f>
        <v>350</v>
      </c>
      <c r="F163" s="261">
        <f>SUM(F164:F164)</f>
        <v>350</v>
      </c>
      <c r="G163" s="339">
        <f>SUM(G164:G164)</f>
        <v>350</v>
      </c>
    </row>
    <row r="164" spans="1:7" ht="15.75">
      <c r="A164" s="257">
        <v>41</v>
      </c>
      <c r="B164" s="421"/>
      <c r="C164" s="68">
        <v>633009</v>
      </c>
      <c r="D164" s="68" t="s">
        <v>149</v>
      </c>
      <c r="E164" s="215">
        <v>350</v>
      </c>
      <c r="F164" s="215">
        <v>350</v>
      </c>
      <c r="G164" s="215">
        <v>350</v>
      </c>
    </row>
    <row r="165" spans="1:7" ht="18.75">
      <c r="A165" s="258"/>
      <c r="B165" s="422" t="s">
        <v>275</v>
      </c>
      <c r="C165" s="259"/>
      <c r="D165" s="242" t="s">
        <v>224</v>
      </c>
      <c r="E165" s="261">
        <f>SUM(E166:E175)</f>
        <v>32315</v>
      </c>
      <c r="F165" s="261">
        <f>SUM(F166:F175)</f>
        <v>33569</v>
      </c>
      <c r="G165" s="339">
        <f>SUM(G166:G175)</f>
        <v>30928</v>
      </c>
    </row>
    <row r="166" spans="1:7" ht="15.75">
      <c r="A166" s="257">
        <v>41</v>
      </c>
      <c r="B166" s="256"/>
      <c r="C166" s="97">
        <v>632001</v>
      </c>
      <c r="D166" s="68" t="s">
        <v>171</v>
      </c>
      <c r="E166" s="215">
        <v>4700</v>
      </c>
      <c r="F166" s="215">
        <v>4700</v>
      </c>
      <c r="G166" s="215">
        <v>4700</v>
      </c>
    </row>
    <row r="167" spans="1:7" ht="15.75">
      <c r="A167" s="257">
        <v>41</v>
      </c>
      <c r="B167" s="256"/>
      <c r="C167" s="97">
        <v>632001</v>
      </c>
      <c r="D167" s="68" t="s">
        <v>172</v>
      </c>
      <c r="E167" s="215">
        <v>14755</v>
      </c>
      <c r="F167" s="215">
        <v>14225</v>
      </c>
      <c r="G167" s="215">
        <v>14084</v>
      </c>
    </row>
    <row r="168" spans="1:7" ht="15.75">
      <c r="A168" s="257">
        <v>41</v>
      </c>
      <c r="B168" s="256"/>
      <c r="C168" s="97">
        <v>633006</v>
      </c>
      <c r="D168" s="68" t="s">
        <v>1</v>
      </c>
      <c r="E168" s="215">
        <v>2216</v>
      </c>
      <c r="F168" s="215">
        <v>2000</v>
      </c>
      <c r="G168" s="215">
        <v>1500</v>
      </c>
    </row>
    <row r="169" spans="1:7" ht="15.75">
      <c r="A169" s="257">
        <v>41</v>
      </c>
      <c r="B169" s="256"/>
      <c r="C169" s="97">
        <v>635006</v>
      </c>
      <c r="D169" s="68" t="s">
        <v>173</v>
      </c>
      <c r="E169" s="215">
        <v>900</v>
      </c>
      <c r="F169" s="215">
        <v>900</v>
      </c>
      <c r="G169" s="215">
        <v>900</v>
      </c>
    </row>
    <row r="170" spans="1:7" ht="15.75">
      <c r="A170" s="257">
        <v>41</v>
      </c>
      <c r="B170" s="256"/>
      <c r="C170" s="97">
        <v>637004</v>
      </c>
      <c r="D170" s="68" t="s">
        <v>35</v>
      </c>
      <c r="E170" s="215">
        <v>44</v>
      </c>
      <c r="F170" s="215">
        <v>44</v>
      </c>
      <c r="G170" s="215">
        <v>44</v>
      </c>
    </row>
    <row r="171" spans="1:7" ht="15.75">
      <c r="A171" s="257">
        <v>41</v>
      </c>
      <c r="B171" s="256"/>
      <c r="C171" s="97">
        <v>637005</v>
      </c>
      <c r="D171" s="68" t="s">
        <v>174</v>
      </c>
      <c r="E171" s="215">
        <v>550</v>
      </c>
      <c r="F171" s="215">
        <v>550</v>
      </c>
      <c r="G171" s="215">
        <v>550</v>
      </c>
    </row>
    <row r="172" spans="1:7" ht="15.75">
      <c r="A172" s="123">
        <v>41</v>
      </c>
      <c r="B172" s="189"/>
      <c r="C172" s="97">
        <v>637002</v>
      </c>
      <c r="D172" s="68" t="s">
        <v>185</v>
      </c>
      <c r="E172" s="215">
        <v>3350</v>
      </c>
      <c r="F172" s="215">
        <v>3350</v>
      </c>
      <c r="G172" s="215">
        <v>3350</v>
      </c>
    </row>
    <row r="173" spans="1:7" ht="15.75">
      <c r="A173" s="123">
        <v>41</v>
      </c>
      <c r="B173" s="189"/>
      <c r="C173" s="97">
        <v>637002</v>
      </c>
      <c r="D173" s="68" t="s">
        <v>300</v>
      </c>
      <c r="E173" s="215">
        <v>1000</v>
      </c>
      <c r="F173" s="215">
        <v>3000</v>
      </c>
      <c r="G173" s="215">
        <v>1000</v>
      </c>
    </row>
    <row r="174" spans="1:7" ht="15.75">
      <c r="A174" s="123">
        <v>41</v>
      </c>
      <c r="B174" s="189"/>
      <c r="C174" s="97">
        <v>637004</v>
      </c>
      <c r="D174" s="68" t="s">
        <v>186</v>
      </c>
      <c r="E174" s="215">
        <v>1500</v>
      </c>
      <c r="F174" s="215">
        <v>1500</v>
      </c>
      <c r="G174" s="215">
        <v>1500</v>
      </c>
    </row>
    <row r="175" spans="1:7" ht="33" customHeight="1">
      <c r="A175" s="265">
        <v>41</v>
      </c>
      <c r="B175" s="231"/>
      <c r="C175" s="82">
        <v>642001</v>
      </c>
      <c r="D175" s="296" t="s">
        <v>310</v>
      </c>
      <c r="E175" s="215">
        <v>3300</v>
      </c>
      <c r="F175" s="215">
        <v>3300</v>
      </c>
      <c r="G175" s="215">
        <v>3300</v>
      </c>
    </row>
    <row r="176" spans="1:7" ht="15.75">
      <c r="A176" s="203"/>
      <c r="B176" s="244" t="s">
        <v>150</v>
      </c>
      <c r="C176" s="206"/>
      <c r="D176" s="242" t="s">
        <v>225</v>
      </c>
      <c r="E176" s="217">
        <f>E178+E180</f>
        <v>6550</v>
      </c>
      <c r="F176" s="217">
        <f>F178+F180</f>
        <v>6550</v>
      </c>
      <c r="G176" s="330">
        <f>G178+G180</f>
        <v>6550</v>
      </c>
    </row>
    <row r="177" spans="1:7" ht="15.75">
      <c r="A177" s="123"/>
      <c r="B177" s="189"/>
      <c r="C177" s="97"/>
      <c r="D177" s="247" t="s">
        <v>226</v>
      </c>
      <c r="E177" s="215">
        <v>6050</v>
      </c>
      <c r="F177" s="215">
        <v>6050</v>
      </c>
      <c r="G177" s="215">
        <v>6050</v>
      </c>
    </row>
    <row r="178" spans="1:7" ht="15.75">
      <c r="A178" s="123">
        <v>41</v>
      </c>
      <c r="B178" s="189"/>
      <c r="C178" s="97">
        <v>637004</v>
      </c>
      <c r="D178" s="68" t="s">
        <v>252</v>
      </c>
      <c r="E178" s="215">
        <v>6050</v>
      </c>
      <c r="F178" s="215">
        <v>6050</v>
      </c>
      <c r="G178" s="215">
        <v>6050</v>
      </c>
    </row>
    <row r="179" spans="1:7" ht="15.75">
      <c r="A179" s="123"/>
      <c r="B179" s="189"/>
      <c r="C179" s="97"/>
      <c r="D179" s="247" t="s">
        <v>151</v>
      </c>
      <c r="E179" s="215">
        <f>SUM(E180)</f>
        <v>500</v>
      </c>
      <c r="F179" s="215">
        <f>SUM(F180)</f>
        <v>500</v>
      </c>
      <c r="G179" s="215">
        <f>SUM(G180)</f>
        <v>500</v>
      </c>
    </row>
    <row r="180" spans="1:7" ht="15.75">
      <c r="A180" s="123">
        <v>41</v>
      </c>
      <c r="B180" s="189"/>
      <c r="C180" s="97">
        <v>630</v>
      </c>
      <c r="D180" s="68" t="s">
        <v>253</v>
      </c>
      <c r="E180" s="215">
        <v>500</v>
      </c>
      <c r="F180" s="215">
        <v>500</v>
      </c>
      <c r="G180" s="215">
        <v>500</v>
      </c>
    </row>
    <row r="181" spans="1:7" ht="18.75">
      <c r="A181" s="191" t="s">
        <v>87</v>
      </c>
      <c r="B181" s="192"/>
      <c r="C181" s="193"/>
      <c r="D181" s="194" t="s">
        <v>91</v>
      </c>
      <c r="E181" s="216">
        <f>E182+E200</f>
        <v>94907</v>
      </c>
      <c r="F181" s="216">
        <f>F182+F200</f>
        <v>95007</v>
      </c>
      <c r="G181" s="216">
        <f>G182+G200</f>
        <v>96077</v>
      </c>
    </row>
    <row r="182" spans="1:7" ht="15.75">
      <c r="A182" s="207"/>
      <c r="B182" s="244" t="s">
        <v>259</v>
      </c>
      <c r="C182" s="241"/>
      <c r="D182" s="242" t="s">
        <v>258</v>
      </c>
      <c r="E182" s="218">
        <f>SUM(E183:E199)</f>
        <v>74850</v>
      </c>
      <c r="F182" s="218">
        <f>SUM(F183:F199)</f>
        <v>74850</v>
      </c>
      <c r="G182" s="337">
        <f>SUM(G183:G199)</f>
        <v>74850</v>
      </c>
    </row>
    <row r="183" spans="1:7" ht="15.75">
      <c r="A183" s="124">
        <v>41</v>
      </c>
      <c r="B183" s="187"/>
      <c r="C183" s="179">
        <v>611</v>
      </c>
      <c r="D183" s="179" t="s">
        <v>46</v>
      </c>
      <c r="E183" s="213">
        <v>39500</v>
      </c>
      <c r="F183" s="213">
        <v>39500</v>
      </c>
      <c r="G183" s="213">
        <v>39500</v>
      </c>
    </row>
    <row r="184" spans="1:7" ht="15.75">
      <c r="A184" s="124">
        <v>41</v>
      </c>
      <c r="B184" s="187"/>
      <c r="C184" s="179">
        <v>620</v>
      </c>
      <c r="D184" s="179" t="s">
        <v>34</v>
      </c>
      <c r="E184" s="213">
        <v>13805</v>
      </c>
      <c r="F184" s="213">
        <v>13805</v>
      </c>
      <c r="G184" s="213">
        <v>13805</v>
      </c>
    </row>
    <row r="185" spans="1:7" ht="15.75">
      <c r="A185" s="124">
        <v>41</v>
      </c>
      <c r="B185" s="187"/>
      <c r="C185" s="179">
        <v>627</v>
      </c>
      <c r="D185" s="179" t="s">
        <v>39</v>
      </c>
      <c r="E185" s="213">
        <v>450</v>
      </c>
      <c r="F185" s="213">
        <v>450</v>
      </c>
      <c r="G185" s="213">
        <v>450</v>
      </c>
    </row>
    <row r="186" spans="1:7" ht="15.75">
      <c r="A186" s="124">
        <v>41</v>
      </c>
      <c r="B186" s="187"/>
      <c r="C186" s="179">
        <v>632001</v>
      </c>
      <c r="D186" s="179" t="s">
        <v>187</v>
      </c>
      <c r="E186" s="213">
        <v>13200</v>
      </c>
      <c r="F186" s="213">
        <v>13200</v>
      </c>
      <c r="G186" s="213">
        <v>13200</v>
      </c>
    </row>
    <row r="187" spans="1:7" ht="15.75">
      <c r="A187" s="124">
        <v>41</v>
      </c>
      <c r="B187" s="187"/>
      <c r="C187" s="179">
        <v>632001</v>
      </c>
      <c r="D187" s="179" t="s">
        <v>180</v>
      </c>
      <c r="E187" s="213">
        <v>3260</v>
      </c>
      <c r="F187" s="213">
        <v>3260</v>
      </c>
      <c r="G187" s="213">
        <v>3260</v>
      </c>
    </row>
    <row r="188" spans="1:7" ht="15.75">
      <c r="A188" s="124">
        <v>41</v>
      </c>
      <c r="B188" s="187"/>
      <c r="C188" s="179">
        <v>632003</v>
      </c>
      <c r="D188" s="179" t="s">
        <v>227</v>
      </c>
      <c r="E188" s="213">
        <v>230</v>
      </c>
      <c r="F188" s="213">
        <v>230</v>
      </c>
      <c r="G188" s="213">
        <v>230</v>
      </c>
    </row>
    <row r="189" spans="1:11" ht="15.75">
      <c r="A189" s="124">
        <v>111</v>
      </c>
      <c r="B189" s="187"/>
      <c r="C189" s="179">
        <v>633001</v>
      </c>
      <c r="D189" s="179" t="s">
        <v>228</v>
      </c>
      <c r="E189" s="213">
        <v>1350</v>
      </c>
      <c r="F189" s="213">
        <v>1350</v>
      </c>
      <c r="G189" s="213">
        <v>1350</v>
      </c>
      <c r="H189" s="221"/>
      <c r="I189" s="221"/>
      <c r="J189" s="221"/>
      <c r="K189" s="221"/>
    </row>
    <row r="190" spans="1:7" ht="15.75">
      <c r="A190" s="124">
        <v>41</v>
      </c>
      <c r="B190" s="187"/>
      <c r="C190" s="179">
        <v>633006</v>
      </c>
      <c r="D190" s="179" t="s">
        <v>1</v>
      </c>
      <c r="E190" s="213">
        <v>400</v>
      </c>
      <c r="F190" s="213">
        <v>400</v>
      </c>
      <c r="G190" s="213">
        <v>400</v>
      </c>
    </row>
    <row r="191" spans="1:7" ht="15.75">
      <c r="A191" s="124">
        <v>111</v>
      </c>
      <c r="B191" s="187"/>
      <c r="C191" s="179">
        <v>633006</v>
      </c>
      <c r="D191" s="179" t="s">
        <v>1</v>
      </c>
      <c r="E191" s="213">
        <v>429</v>
      </c>
      <c r="F191" s="213">
        <v>429</v>
      </c>
      <c r="G191" s="213">
        <v>429</v>
      </c>
    </row>
    <row r="192" spans="1:7" ht="15.75">
      <c r="A192" s="124">
        <v>111</v>
      </c>
      <c r="B192" s="187"/>
      <c r="C192" s="179">
        <v>633009</v>
      </c>
      <c r="D192" s="179" t="s">
        <v>2</v>
      </c>
      <c r="E192" s="213">
        <v>500</v>
      </c>
      <c r="F192" s="213">
        <v>500</v>
      </c>
      <c r="G192" s="213">
        <v>500</v>
      </c>
    </row>
    <row r="193" spans="1:7" ht="15.75">
      <c r="A193" s="124">
        <v>41</v>
      </c>
      <c r="B193" s="187"/>
      <c r="C193" s="179">
        <v>635004</v>
      </c>
      <c r="D193" s="179" t="s">
        <v>229</v>
      </c>
      <c r="E193" s="213">
        <v>100</v>
      </c>
      <c r="F193" s="213">
        <v>100</v>
      </c>
      <c r="G193" s="213">
        <v>100</v>
      </c>
    </row>
    <row r="194" spans="1:7" ht="15.75">
      <c r="A194" s="124">
        <v>41</v>
      </c>
      <c r="B194" s="187"/>
      <c r="C194" s="179">
        <v>635006</v>
      </c>
      <c r="D194" s="179" t="s">
        <v>97</v>
      </c>
      <c r="E194" s="213">
        <v>400</v>
      </c>
      <c r="F194" s="213">
        <v>400</v>
      </c>
      <c r="G194" s="213">
        <v>400</v>
      </c>
    </row>
    <row r="195" spans="1:9" ht="15.75">
      <c r="A195" s="124">
        <v>41</v>
      </c>
      <c r="B195" s="187"/>
      <c r="C195" s="179">
        <v>637002</v>
      </c>
      <c r="D195" s="179" t="s">
        <v>199</v>
      </c>
      <c r="E195" s="213">
        <v>300</v>
      </c>
      <c r="F195" s="213">
        <v>300</v>
      </c>
      <c r="G195" s="213">
        <v>300</v>
      </c>
      <c r="H195" s="221"/>
      <c r="I195" s="221"/>
    </row>
    <row r="196" spans="1:7" ht="15.75">
      <c r="A196" s="124">
        <v>41</v>
      </c>
      <c r="B196" s="187"/>
      <c r="C196" s="179">
        <v>637004</v>
      </c>
      <c r="D196" s="179" t="s">
        <v>76</v>
      </c>
      <c r="E196" s="213">
        <v>260</v>
      </c>
      <c r="F196" s="213">
        <v>260</v>
      </c>
      <c r="G196" s="213">
        <v>260</v>
      </c>
    </row>
    <row r="197" spans="1:7" ht="15.75">
      <c r="A197" s="124">
        <v>41</v>
      </c>
      <c r="B197" s="187"/>
      <c r="C197" s="179">
        <v>637004</v>
      </c>
      <c r="D197" s="179" t="s">
        <v>35</v>
      </c>
      <c r="E197" s="213">
        <v>56</v>
      </c>
      <c r="F197" s="213">
        <v>56</v>
      </c>
      <c r="G197" s="213">
        <v>56</v>
      </c>
    </row>
    <row r="198" spans="1:7" ht="15.75">
      <c r="A198" s="124">
        <v>41</v>
      </c>
      <c r="B198" s="187"/>
      <c r="C198" s="179">
        <v>637016</v>
      </c>
      <c r="D198" s="179" t="s">
        <v>5</v>
      </c>
      <c r="E198" s="213">
        <v>460</v>
      </c>
      <c r="F198" s="213">
        <v>460</v>
      </c>
      <c r="G198" s="213">
        <v>460</v>
      </c>
    </row>
    <row r="199" spans="1:7" ht="15.75">
      <c r="A199" s="124">
        <v>41</v>
      </c>
      <c r="B199" s="187"/>
      <c r="C199" s="179">
        <v>642015</v>
      </c>
      <c r="D199" s="179" t="s">
        <v>95</v>
      </c>
      <c r="E199" s="213">
        <v>150</v>
      </c>
      <c r="F199" s="213">
        <v>150</v>
      </c>
      <c r="G199" s="213">
        <v>150</v>
      </c>
    </row>
    <row r="200" spans="1:7" ht="15.75">
      <c r="A200" s="203"/>
      <c r="B200" s="245" t="s">
        <v>260</v>
      </c>
      <c r="C200" s="242"/>
      <c r="D200" s="242" t="s">
        <v>261</v>
      </c>
      <c r="E200" s="218">
        <f>SUM(E201:E211)</f>
        <v>20057</v>
      </c>
      <c r="F200" s="218">
        <f>SUM(F201:F211)</f>
        <v>20157</v>
      </c>
      <c r="G200" s="337">
        <f>SUM(G201:G211)</f>
        <v>21227</v>
      </c>
    </row>
    <row r="201" spans="1:7" ht="15.75">
      <c r="A201" s="124">
        <v>41</v>
      </c>
      <c r="B201" s="187"/>
      <c r="C201" s="179">
        <v>610</v>
      </c>
      <c r="D201" s="179" t="s">
        <v>46</v>
      </c>
      <c r="E201" s="213">
        <v>14030</v>
      </c>
      <c r="F201" s="213">
        <v>14100</v>
      </c>
      <c r="G201" s="213">
        <v>14900</v>
      </c>
    </row>
    <row r="202" spans="1:7" ht="15.75">
      <c r="A202" s="124">
        <v>41</v>
      </c>
      <c r="B202" s="187"/>
      <c r="C202" s="179">
        <v>620</v>
      </c>
      <c r="D202" s="179" t="s">
        <v>34</v>
      </c>
      <c r="E202" s="213">
        <v>4900</v>
      </c>
      <c r="F202" s="213">
        <v>4930</v>
      </c>
      <c r="G202" s="213">
        <v>5200</v>
      </c>
    </row>
    <row r="203" spans="1:7" ht="15.75">
      <c r="A203" s="124">
        <v>41</v>
      </c>
      <c r="B203" s="187"/>
      <c r="C203" s="179">
        <v>627</v>
      </c>
      <c r="D203" s="179" t="s">
        <v>39</v>
      </c>
      <c r="E203" s="213">
        <v>170</v>
      </c>
      <c r="F203" s="213">
        <v>170</v>
      </c>
      <c r="G203" s="213">
        <v>170</v>
      </c>
    </row>
    <row r="204" spans="1:7" ht="15.75">
      <c r="A204" s="124">
        <v>41</v>
      </c>
      <c r="B204" s="187"/>
      <c r="C204" s="179">
        <v>632</v>
      </c>
      <c r="D204" s="179" t="s">
        <v>254</v>
      </c>
      <c r="E204" s="213">
        <v>20</v>
      </c>
      <c r="F204" s="213">
        <v>20</v>
      </c>
      <c r="G204" s="213">
        <v>20</v>
      </c>
    </row>
    <row r="205" spans="1:7" ht="15.75">
      <c r="A205" s="124">
        <v>41</v>
      </c>
      <c r="B205" s="187"/>
      <c r="C205" s="179">
        <v>631001</v>
      </c>
      <c r="D205" s="179" t="s">
        <v>270</v>
      </c>
      <c r="E205" s="213">
        <v>15</v>
      </c>
      <c r="F205" s="213">
        <v>15</v>
      </c>
      <c r="G205" s="213">
        <v>15</v>
      </c>
    </row>
    <row r="206" spans="1:7" ht="15.75">
      <c r="A206" s="124">
        <v>41</v>
      </c>
      <c r="B206" s="187"/>
      <c r="C206" s="179">
        <v>633006</v>
      </c>
      <c r="D206" s="179" t="s">
        <v>1</v>
      </c>
      <c r="E206" s="213">
        <v>300</v>
      </c>
      <c r="F206" s="213">
        <v>300</v>
      </c>
      <c r="G206" s="213">
        <v>300</v>
      </c>
    </row>
    <row r="207" spans="1:7" ht="15.75">
      <c r="A207" s="124">
        <v>41</v>
      </c>
      <c r="B207" s="187"/>
      <c r="C207" s="179">
        <v>633010</v>
      </c>
      <c r="D207" s="179" t="s">
        <v>198</v>
      </c>
      <c r="E207" s="213">
        <v>100</v>
      </c>
      <c r="F207" s="213">
        <v>100</v>
      </c>
      <c r="G207" s="213">
        <v>100</v>
      </c>
    </row>
    <row r="208" spans="1:7" ht="15.75">
      <c r="A208" s="123">
        <v>41</v>
      </c>
      <c r="B208" s="189"/>
      <c r="C208" s="68">
        <v>635009</v>
      </c>
      <c r="D208" s="68" t="s">
        <v>231</v>
      </c>
      <c r="E208" s="215">
        <v>42</v>
      </c>
      <c r="F208" s="215">
        <v>42</v>
      </c>
      <c r="G208" s="215">
        <v>42</v>
      </c>
    </row>
    <row r="209" spans="1:7" ht="15.75">
      <c r="A209" s="124">
        <v>41</v>
      </c>
      <c r="B209" s="187"/>
      <c r="C209" s="179">
        <v>637004</v>
      </c>
      <c r="D209" s="179" t="s">
        <v>38</v>
      </c>
      <c r="E209" s="213">
        <v>200</v>
      </c>
      <c r="F209" s="213">
        <v>200</v>
      </c>
      <c r="G209" s="213">
        <v>200</v>
      </c>
    </row>
    <row r="210" spans="1:7" ht="15.75">
      <c r="A210" s="124">
        <v>41</v>
      </c>
      <c r="B210" s="187"/>
      <c r="C210" s="179">
        <v>637016</v>
      </c>
      <c r="D210" s="179" t="s">
        <v>47</v>
      </c>
      <c r="E210" s="213">
        <v>160</v>
      </c>
      <c r="F210" s="213">
        <v>160</v>
      </c>
      <c r="G210" s="213">
        <v>160</v>
      </c>
    </row>
    <row r="211" spans="1:7" ht="15.75">
      <c r="A211" s="124">
        <v>41</v>
      </c>
      <c r="B211" s="187"/>
      <c r="C211" s="179">
        <v>642015</v>
      </c>
      <c r="D211" s="179" t="s">
        <v>6</v>
      </c>
      <c r="E211" s="213">
        <v>120</v>
      </c>
      <c r="F211" s="213">
        <v>120</v>
      </c>
      <c r="G211" s="213">
        <v>120</v>
      </c>
    </row>
    <row r="212" spans="1:9" ht="15.75">
      <c r="A212" s="203"/>
      <c r="B212" s="245" t="s">
        <v>272</v>
      </c>
      <c r="C212" s="242"/>
      <c r="D212" s="242"/>
      <c r="E212" s="218">
        <f>E213</f>
        <v>1700</v>
      </c>
      <c r="F212" s="218">
        <f>F213</f>
        <v>1700</v>
      </c>
      <c r="G212" s="218">
        <f>G213</f>
        <v>1700</v>
      </c>
      <c r="I212" s="286"/>
    </row>
    <row r="213" spans="1:7" ht="15.75">
      <c r="A213" s="123">
        <v>111</v>
      </c>
      <c r="B213" s="189"/>
      <c r="C213" s="68">
        <v>652026</v>
      </c>
      <c r="D213" s="68" t="s">
        <v>48</v>
      </c>
      <c r="E213" s="215">
        <v>1700</v>
      </c>
      <c r="F213" s="215">
        <v>1700</v>
      </c>
      <c r="G213" s="215">
        <v>1700</v>
      </c>
    </row>
    <row r="214" spans="1:9" ht="21.75" customHeight="1">
      <c r="A214" s="340"/>
      <c r="B214" s="209"/>
      <c r="C214" s="209"/>
      <c r="D214" s="209" t="s">
        <v>191</v>
      </c>
      <c r="E214" s="219">
        <f>E5+E71+E73+E83+E94+E97+E104+E109+E113+E130+E132+E137+E141+E145+E155+E163+E165+E176+E181+E212</f>
        <v>526105</v>
      </c>
      <c r="F214" s="219">
        <f>F5+F71+F73+F83+F94+F97+F104+F109+F113+F130+F132+F137+F141+F145+F155+F163+F165+F176+F181+F212</f>
        <v>529626</v>
      </c>
      <c r="G214" s="219">
        <f>G5+G71+G73+G83+G94+G97+G104+G109+G113+G130+G132+G137+G141+G145+G155+G163+G165+G176+G181+G212</f>
        <v>532651</v>
      </c>
      <c r="I214" s="286"/>
    </row>
    <row r="215" spans="1:7" ht="21" customHeight="1">
      <c r="A215" s="340"/>
      <c r="B215" s="209"/>
      <c r="C215" s="209"/>
      <c r="D215" s="209" t="s">
        <v>288</v>
      </c>
      <c r="E215" s="219">
        <f>SUM(E216:E221)</f>
        <v>135855</v>
      </c>
      <c r="F215" s="219">
        <f>SUM(F216:F221)</f>
        <v>135825</v>
      </c>
      <c r="G215" s="219">
        <f>SUM(G216:G221)</f>
        <v>135825</v>
      </c>
    </row>
    <row r="216" spans="1:7" ht="21" customHeight="1">
      <c r="A216" s="123">
        <v>111</v>
      </c>
      <c r="B216" s="123"/>
      <c r="C216" s="123"/>
      <c r="D216" s="430" t="s">
        <v>289</v>
      </c>
      <c r="E216" s="431">
        <v>92400</v>
      </c>
      <c r="F216" s="123">
        <v>92500</v>
      </c>
      <c r="G216" s="123">
        <v>92500</v>
      </c>
    </row>
    <row r="217" spans="1:7" ht="21" customHeight="1">
      <c r="A217" s="123">
        <v>111</v>
      </c>
      <c r="B217" s="123"/>
      <c r="C217" s="123"/>
      <c r="D217" s="430" t="s">
        <v>301</v>
      </c>
      <c r="E217" s="431">
        <v>2962</v>
      </c>
      <c r="F217" s="431">
        <v>2862</v>
      </c>
      <c r="G217" s="431">
        <v>2862</v>
      </c>
    </row>
    <row r="218" spans="1:7" ht="21" customHeight="1">
      <c r="A218" s="123">
        <v>41</v>
      </c>
      <c r="B218" s="123"/>
      <c r="C218" s="123"/>
      <c r="D218" s="430" t="s">
        <v>286</v>
      </c>
      <c r="E218" s="431">
        <v>25200</v>
      </c>
      <c r="F218" s="123">
        <v>25200</v>
      </c>
      <c r="G218" s="123">
        <v>25200</v>
      </c>
    </row>
    <row r="219" spans="1:7" ht="21" customHeight="1">
      <c r="A219" s="123">
        <v>41</v>
      </c>
      <c r="B219" s="123"/>
      <c r="C219" s="123"/>
      <c r="D219" s="430" t="s">
        <v>287</v>
      </c>
      <c r="E219" s="431">
        <v>14238</v>
      </c>
      <c r="F219" s="431">
        <v>14238</v>
      </c>
      <c r="G219" s="431">
        <v>14238</v>
      </c>
    </row>
    <row r="220" spans="1:7" ht="21" customHeight="1">
      <c r="A220" s="397" t="s">
        <v>305</v>
      </c>
      <c r="B220" s="432"/>
      <c r="C220" s="432"/>
      <c r="D220" s="433" t="s">
        <v>306</v>
      </c>
      <c r="E220" s="432">
        <v>55</v>
      </c>
      <c r="F220" s="432">
        <v>25</v>
      </c>
      <c r="G220" s="432">
        <v>25</v>
      </c>
    </row>
    <row r="221" spans="1:7" ht="21" customHeight="1">
      <c r="A221" s="397">
        <v>41</v>
      </c>
      <c r="B221" s="432"/>
      <c r="C221" s="432"/>
      <c r="D221" s="433" t="s">
        <v>313</v>
      </c>
      <c r="E221" s="434">
        <v>1000</v>
      </c>
      <c r="F221" s="434">
        <v>1000</v>
      </c>
      <c r="G221" s="434">
        <v>1000</v>
      </c>
    </row>
    <row r="222" spans="1:7" ht="24.75" customHeight="1" thickBot="1">
      <c r="A222" s="341"/>
      <c r="B222" s="342"/>
      <c r="C222" s="342"/>
      <c r="D222" s="343" t="s">
        <v>179</v>
      </c>
      <c r="E222" s="344">
        <f>E214+E215</f>
        <v>661960</v>
      </c>
      <c r="F222" s="344">
        <f>F214+F215</f>
        <v>665451</v>
      </c>
      <c r="G222" s="344">
        <f>G214+G215</f>
        <v>668476</v>
      </c>
    </row>
  </sheetData>
  <sheetProtection/>
  <mergeCells count="1">
    <mergeCell ref="C1:F1"/>
  </mergeCells>
  <printOptions/>
  <pageMargins left="0.7874015748031497" right="0.7874015748031497" top="0.1968503937007874" bottom="0" header="0.31496062992125984" footer="0.31496062992125984"/>
  <pageSetup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B31">
      <selection activeCell="G11" sqref="G11"/>
    </sheetView>
  </sheetViews>
  <sheetFormatPr defaultColWidth="9.140625" defaultRowHeight="12.75"/>
  <cols>
    <col min="1" max="1" width="6.8515625" style="0" customWidth="1"/>
    <col min="2" max="2" width="11.421875" style="0" customWidth="1"/>
    <col min="3" max="3" width="9.57421875" style="0" customWidth="1"/>
    <col min="4" max="4" width="47.57421875" style="0" customWidth="1"/>
    <col min="5" max="6" width="13.140625" style="0" customWidth="1"/>
    <col min="7" max="7" width="13.421875" style="0" customWidth="1"/>
  </cols>
  <sheetData>
    <row r="1" spans="1:4" ht="18">
      <c r="A1" s="453"/>
      <c r="B1" s="453"/>
      <c r="C1" s="453"/>
      <c r="D1" s="453"/>
    </row>
    <row r="2" spans="1:4" ht="18">
      <c r="A2" s="453"/>
      <c r="B2" s="453"/>
      <c r="C2" s="453"/>
      <c r="D2" s="453"/>
    </row>
    <row r="3" spans="1:6" ht="18">
      <c r="A3" s="254"/>
      <c r="C3" s="453" t="s">
        <v>312</v>
      </c>
      <c r="D3" s="453"/>
      <c r="E3" s="453"/>
      <c r="F3" s="453"/>
    </row>
    <row r="4" spans="1:3" ht="20.25">
      <c r="A4" s="254"/>
      <c r="C4" s="1"/>
    </row>
    <row r="5" ht="1.5" customHeight="1" thickBot="1"/>
    <row r="6" spans="1:7" ht="16.5" thickBot="1">
      <c r="A6" s="31" t="s">
        <v>85</v>
      </c>
      <c r="B6" s="31" t="s">
        <v>63</v>
      </c>
      <c r="C6" s="31" t="s">
        <v>55</v>
      </c>
      <c r="D6" s="88" t="s">
        <v>65</v>
      </c>
      <c r="E6" s="33" t="s">
        <v>79</v>
      </c>
      <c r="F6" s="33" t="s">
        <v>79</v>
      </c>
      <c r="G6" s="33" t="s">
        <v>79</v>
      </c>
    </row>
    <row r="7" spans="1:7" ht="16.5" thickBot="1">
      <c r="A7" s="284" t="s">
        <v>86</v>
      </c>
      <c r="B7" s="284" t="s">
        <v>62</v>
      </c>
      <c r="C7" s="34" t="s">
        <v>204</v>
      </c>
      <c r="D7" s="104"/>
      <c r="E7" s="34">
        <v>2016</v>
      </c>
      <c r="F7" s="34">
        <v>2017</v>
      </c>
      <c r="G7" s="34">
        <v>2018</v>
      </c>
    </row>
    <row r="8" spans="1:7" ht="15.75">
      <c r="A8" s="195"/>
      <c r="B8" s="195"/>
      <c r="C8" s="196"/>
      <c r="D8" s="199" t="s">
        <v>92</v>
      </c>
      <c r="E8" s="197"/>
      <c r="F8" s="197"/>
      <c r="G8" s="198"/>
    </row>
    <row r="9" spans="1:10" ht="15.75">
      <c r="A9" s="89">
        <v>41</v>
      </c>
      <c r="B9" s="285" t="s">
        <v>285</v>
      </c>
      <c r="C9" s="283"/>
      <c r="D9" s="220" t="s">
        <v>284</v>
      </c>
      <c r="E9" s="293">
        <v>8500</v>
      </c>
      <c r="F9" s="90"/>
      <c r="G9" s="128"/>
      <c r="I9" s="113"/>
      <c r="J9" s="113"/>
    </row>
    <row r="10" spans="1:10" ht="15.75">
      <c r="A10" s="89">
        <v>41</v>
      </c>
      <c r="B10" s="285" t="s">
        <v>275</v>
      </c>
      <c r="C10" s="283"/>
      <c r="D10" s="220" t="s">
        <v>311</v>
      </c>
      <c r="E10" s="293">
        <v>3540</v>
      </c>
      <c r="F10" s="374">
        <v>19409</v>
      </c>
      <c r="G10" s="374">
        <v>23734</v>
      </c>
      <c r="I10" s="113"/>
      <c r="J10" s="113"/>
    </row>
    <row r="11" spans="1:7" ht="15.75">
      <c r="A11" s="89">
        <v>41</v>
      </c>
      <c r="B11" s="285" t="s">
        <v>143</v>
      </c>
      <c r="C11" s="283"/>
      <c r="D11" s="91" t="s">
        <v>309</v>
      </c>
      <c r="E11" s="92">
        <v>14500</v>
      </c>
      <c r="F11" s="92"/>
      <c r="G11" s="129"/>
    </row>
    <row r="12" spans="1:7" ht="15.75">
      <c r="A12" s="371">
        <v>41</v>
      </c>
      <c r="B12" s="285" t="s">
        <v>168</v>
      </c>
      <c r="C12" s="372"/>
      <c r="D12" s="373" t="s">
        <v>307</v>
      </c>
      <c r="E12" s="374"/>
      <c r="F12" s="374">
        <v>7000</v>
      </c>
      <c r="G12" s="375"/>
    </row>
    <row r="13" spans="1:7" ht="16.5" thickBot="1">
      <c r="A13" s="93"/>
      <c r="B13" s="93"/>
      <c r="C13" s="93"/>
      <c r="D13" s="94" t="s">
        <v>58</v>
      </c>
      <c r="E13" s="95">
        <f>SUM(E9:E12)</f>
        <v>26540</v>
      </c>
      <c r="F13" s="95">
        <f>SUM(F9:F12)</f>
        <v>26409</v>
      </c>
      <c r="G13" s="130">
        <f>SUM(G9:G11)</f>
        <v>23734</v>
      </c>
    </row>
    <row r="15" ht="13.5" thickBot="1">
      <c r="A15" s="254"/>
    </row>
    <row r="16" spans="1:7" ht="16.5" thickBot="1">
      <c r="A16" s="31"/>
      <c r="B16" s="31" t="s">
        <v>63</v>
      </c>
      <c r="C16" s="31" t="s">
        <v>55</v>
      </c>
      <c r="D16" s="116" t="s">
        <v>80</v>
      </c>
      <c r="E16" s="33" t="s">
        <v>79</v>
      </c>
      <c r="F16" s="33" t="s">
        <v>79</v>
      </c>
      <c r="G16" s="33" t="s">
        <v>79</v>
      </c>
    </row>
    <row r="17" spans="1:7" ht="16.5" thickBot="1">
      <c r="A17" s="31"/>
      <c r="B17" s="31" t="s">
        <v>62</v>
      </c>
      <c r="C17" s="34" t="s">
        <v>62</v>
      </c>
      <c r="D17" s="117"/>
      <c r="E17" s="34">
        <v>2016</v>
      </c>
      <c r="F17" s="34">
        <v>2017</v>
      </c>
      <c r="G17" s="34">
        <v>2018</v>
      </c>
    </row>
    <row r="18" spans="1:9" ht="15.75">
      <c r="A18" s="89">
        <v>41</v>
      </c>
      <c r="B18" s="285" t="s">
        <v>127</v>
      </c>
      <c r="C18" s="89">
        <v>821005</v>
      </c>
      <c r="D18" s="11" t="s">
        <v>32</v>
      </c>
      <c r="E18" s="14">
        <v>6640</v>
      </c>
      <c r="F18" s="384">
        <v>6640</v>
      </c>
      <c r="G18" s="385">
        <v>6640</v>
      </c>
      <c r="I18" s="113"/>
    </row>
    <row r="19" spans="1:7" ht="15.75">
      <c r="A19" s="89">
        <v>46</v>
      </c>
      <c r="B19" s="285" t="s">
        <v>127</v>
      </c>
      <c r="C19" s="89">
        <v>821005</v>
      </c>
      <c r="D19" s="11" t="s">
        <v>59</v>
      </c>
      <c r="E19" s="14">
        <v>21200</v>
      </c>
      <c r="F19" s="384">
        <v>21200</v>
      </c>
      <c r="G19" s="385">
        <v>21200</v>
      </c>
    </row>
    <row r="20" spans="1:7" ht="15.75">
      <c r="A20" s="371">
        <v>41</v>
      </c>
      <c r="B20" s="423" t="s">
        <v>280</v>
      </c>
      <c r="C20" s="371">
        <v>821001</v>
      </c>
      <c r="D20" s="424" t="s">
        <v>281</v>
      </c>
      <c r="E20" s="425">
        <v>880</v>
      </c>
      <c r="F20" s="426">
        <v>900</v>
      </c>
      <c r="G20" s="427">
        <v>900</v>
      </c>
    </row>
    <row r="21" spans="1:7" ht="16.5" thickBot="1">
      <c r="A21" s="93"/>
      <c r="B21" s="93"/>
      <c r="C21" s="93"/>
      <c r="D21" s="94" t="s">
        <v>81</v>
      </c>
      <c r="E21" s="95">
        <f>SUM(E18:E19)</f>
        <v>27840</v>
      </c>
      <c r="F21" s="386">
        <f>SUM(F18:F19)</f>
        <v>27840</v>
      </c>
      <c r="G21" s="387">
        <f>SUM(G18:G19)</f>
        <v>27840</v>
      </c>
    </row>
  </sheetData>
  <sheetProtection/>
  <mergeCells count="3">
    <mergeCell ref="A2:D2"/>
    <mergeCell ref="A1:D1"/>
    <mergeCell ref="C3:F3"/>
  </mergeCells>
  <printOptions/>
  <pageMargins left="0.1968503937007874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H41"/>
  <sheetViews>
    <sheetView tabSelected="1" zoomScalePageLayoutView="0" workbookViewId="0" topLeftCell="A28">
      <selection activeCell="B56" sqref="B56"/>
    </sheetView>
  </sheetViews>
  <sheetFormatPr defaultColWidth="9.140625" defaultRowHeight="12.75"/>
  <cols>
    <col min="1" max="1" width="43.57421875" style="0" customWidth="1"/>
    <col min="2" max="3" width="13.57421875" style="0" customWidth="1"/>
    <col min="4" max="4" width="13.421875" style="0" customWidth="1"/>
    <col min="5" max="5" width="15.8515625" style="0" hidden="1" customWidth="1"/>
    <col min="6" max="6" width="25.140625" style="0" customWidth="1"/>
    <col min="7" max="7" width="13.421875" style="0" customWidth="1"/>
    <col min="8" max="8" width="14.7109375" style="0" customWidth="1"/>
    <col min="9" max="9" width="16.7109375" style="0" customWidth="1"/>
    <col min="10" max="10" width="16.00390625" style="0" customWidth="1"/>
    <col min="11" max="11" width="13.140625" style="0" customWidth="1"/>
    <col min="12" max="12" width="12.00390625" style="0" customWidth="1"/>
    <col min="13" max="13" width="12.8515625" style="0" customWidth="1"/>
  </cols>
  <sheetData>
    <row r="2" spans="1:13" ht="20.25">
      <c r="A2" s="458" t="s">
        <v>77</v>
      </c>
      <c r="B2" s="458"/>
      <c r="C2" s="458"/>
      <c r="D2" s="458"/>
      <c r="E2" s="458"/>
      <c r="F2" s="458"/>
      <c r="G2" s="458"/>
      <c r="H2" s="458"/>
      <c r="I2" s="458"/>
      <c r="J2" s="458"/>
      <c r="K2" s="458"/>
      <c r="L2" s="458"/>
      <c r="M2" s="458"/>
    </row>
    <row r="3" spans="1:13" ht="12.7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5" ht="13.5" thickBot="1"/>
    <row r="6" spans="1:5" ht="15.75">
      <c r="A6" s="3"/>
      <c r="B6" s="33" t="s">
        <v>79</v>
      </c>
      <c r="C6" s="33" t="s">
        <v>79</v>
      </c>
      <c r="D6" s="33" t="s">
        <v>79</v>
      </c>
      <c r="E6" s="345" t="s">
        <v>79</v>
      </c>
    </row>
    <row r="7" spans="1:5" ht="16.5" thickBot="1">
      <c r="A7" s="5"/>
      <c r="B7" s="34">
        <v>2016</v>
      </c>
      <c r="C7" s="34">
        <v>2017</v>
      </c>
      <c r="D7" s="34">
        <v>2018</v>
      </c>
      <c r="E7" s="346">
        <v>2016</v>
      </c>
    </row>
    <row r="8" spans="1:5" ht="15">
      <c r="A8" s="9"/>
      <c r="B8" s="13"/>
      <c r="C8" s="13"/>
      <c r="D8" s="108"/>
      <c r="E8" s="347"/>
    </row>
    <row r="9" spans="1:34" ht="15">
      <c r="A9" s="182" t="s">
        <v>20</v>
      </c>
      <c r="B9" s="14">
        <f>'bezne výdavky'!E214</f>
        <v>526105</v>
      </c>
      <c r="C9" s="14">
        <f>'bezne výdavky'!F214</f>
        <v>529626</v>
      </c>
      <c r="D9" s="14">
        <f>'bezne výdavky'!G214</f>
        <v>532651</v>
      </c>
      <c r="E9" s="348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</row>
    <row r="10" spans="1:34" ht="15">
      <c r="A10" s="182" t="s">
        <v>88</v>
      </c>
      <c r="B10" s="14">
        <f>'bezne výdavky'!E215</f>
        <v>135855</v>
      </c>
      <c r="C10" s="14">
        <f>'bezne výdavky'!F215</f>
        <v>135825</v>
      </c>
      <c r="D10" s="109">
        <f>'bezne výdavky'!G215</f>
        <v>135825</v>
      </c>
      <c r="E10" s="348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</row>
    <row r="11" spans="1:34" ht="14.25">
      <c r="A11" s="183" t="s">
        <v>9</v>
      </c>
      <c r="B11" s="181">
        <f>SUM(B9:B10)</f>
        <v>661960</v>
      </c>
      <c r="C11" s="181">
        <f>SUM(C9:C10)</f>
        <v>665451</v>
      </c>
      <c r="D11" s="355">
        <f>SUM(D9:D10)</f>
        <v>668476</v>
      </c>
      <c r="E11" s="349">
        <f>SUM(E9:E10)</f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</row>
    <row r="12" spans="1:34" ht="15">
      <c r="A12" s="2"/>
      <c r="B12" s="17"/>
      <c r="C12" s="17"/>
      <c r="D12" s="110"/>
      <c r="E12" s="350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</row>
    <row r="13" spans="1:34" ht="14.25">
      <c r="A13" s="183" t="s">
        <v>11</v>
      </c>
      <c r="B13" s="184">
        <f>'Kap.výd'!E13</f>
        <v>26540</v>
      </c>
      <c r="C13" s="184">
        <f>'Kap.výd'!F13</f>
        <v>26409</v>
      </c>
      <c r="D13" s="184">
        <f>'Kap.výd'!G13</f>
        <v>23734</v>
      </c>
      <c r="E13" s="351">
        <f>'Kap.výd'!G13</f>
        <v>23734</v>
      </c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</row>
    <row r="14" spans="1:34" ht="15">
      <c r="A14" s="9"/>
      <c r="B14" s="14"/>
      <c r="C14" s="14"/>
      <c r="D14" s="109"/>
      <c r="E14" s="352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</row>
    <row r="15" spans="1:34" ht="15">
      <c r="A15" s="11" t="s">
        <v>32</v>
      </c>
      <c r="B15" s="14">
        <v>6640</v>
      </c>
      <c r="C15" s="14">
        <v>6640</v>
      </c>
      <c r="D15" s="109">
        <v>6640</v>
      </c>
      <c r="E15" s="348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</row>
    <row r="16" spans="1:34" ht="15">
      <c r="A16" s="11" t="s">
        <v>59</v>
      </c>
      <c r="B16" s="14">
        <v>21200</v>
      </c>
      <c r="C16" s="14">
        <v>21200</v>
      </c>
      <c r="D16" s="109">
        <v>21200</v>
      </c>
      <c r="E16" s="352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</row>
    <row r="17" spans="1:34" ht="15">
      <c r="A17" s="185" t="s">
        <v>40</v>
      </c>
      <c r="B17" s="181">
        <f>SUM(B15:B16)</f>
        <v>27840</v>
      </c>
      <c r="C17" s="181">
        <f>SUM(C15:C16)</f>
        <v>27840</v>
      </c>
      <c r="D17" s="355">
        <f>SUM(D15:D16)</f>
        <v>27840</v>
      </c>
      <c r="E17" s="353">
        <f>SUM(E15:E16)</f>
        <v>0</v>
      </c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</row>
    <row r="18" spans="1:34" ht="15" thickBot="1">
      <c r="A18" s="12" t="s">
        <v>22</v>
      </c>
      <c r="B18" s="18">
        <f>B11+B13+B17</f>
        <v>716340</v>
      </c>
      <c r="C18" s="18">
        <f>C11+C13+C17</f>
        <v>719700</v>
      </c>
      <c r="D18" s="111">
        <f>D11+D13+D17</f>
        <v>720050</v>
      </c>
      <c r="E18" s="354">
        <f>E11+E13+E17</f>
        <v>23734</v>
      </c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</row>
    <row r="19" spans="1:34" ht="14.25">
      <c r="A19" s="99"/>
      <c r="B19" s="100"/>
      <c r="C19" s="100"/>
      <c r="D19" s="100"/>
      <c r="E19" s="101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</row>
    <row r="20" spans="1:34" ht="15" thickBot="1">
      <c r="A20" s="99"/>
      <c r="B20" s="100"/>
      <c r="C20" s="100"/>
      <c r="D20" s="100"/>
      <c r="E20" s="101"/>
      <c r="F20" s="100"/>
      <c r="G20" s="102"/>
      <c r="H20" s="102"/>
      <c r="I20" s="103"/>
      <c r="J20" s="103"/>
      <c r="K20" s="102"/>
      <c r="L20" s="102"/>
      <c r="M20" s="102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</row>
    <row r="21" spans="1:34" ht="15.75">
      <c r="A21" s="4"/>
      <c r="B21" s="33" t="s">
        <v>79</v>
      </c>
      <c r="C21" s="33" t="s">
        <v>79</v>
      </c>
      <c r="D21" s="33" t="s">
        <v>79</v>
      </c>
      <c r="E21" s="345" t="s">
        <v>79</v>
      </c>
      <c r="F21" s="100"/>
      <c r="G21" s="102"/>
      <c r="H21" s="102"/>
      <c r="I21" s="103"/>
      <c r="J21" s="103"/>
      <c r="K21" s="102"/>
      <c r="L21" s="102"/>
      <c r="M21" s="102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</row>
    <row r="22" spans="1:34" ht="16.5" thickBot="1">
      <c r="A22" s="5"/>
      <c r="B22" s="34">
        <v>2016</v>
      </c>
      <c r="C22" s="34">
        <v>2017</v>
      </c>
      <c r="D22" s="34">
        <v>2018</v>
      </c>
      <c r="E22" s="346">
        <v>2016</v>
      </c>
      <c r="F22" s="100"/>
      <c r="G22" s="102"/>
      <c r="H22" s="102"/>
      <c r="I22" s="103"/>
      <c r="J22" s="103"/>
      <c r="K22" s="102"/>
      <c r="L22" s="102"/>
      <c r="M22" s="102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</row>
    <row r="23" spans="1:34" ht="14.25">
      <c r="A23" s="9"/>
      <c r="B23" s="10"/>
      <c r="C23" s="10"/>
      <c r="D23" s="359"/>
      <c r="E23" s="356"/>
      <c r="F23" s="100"/>
      <c r="G23" s="102"/>
      <c r="H23" s="102"/>
      <c r="I23" s="103"/>
      <c r="J23" s="103"/>
      <c r="K23" s="102"/>
      <c r="L23" s="102"/>
      <c r="M23" s="102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</row>
    <row r="24" spans="1:34" ht="15">
      <c r="A24" s="360" t="s">
        <v>72</v>
      </c>
      <c r="B24" s="10">
        <f>príjmy!D66</f>
        <v>693285</v>
      </c>
      <c r="C24" s="10">
        <f>príjmy!E66</f>
        <v>696975</v>
      </c>
      <c r="D24" s="359">
        <f>príjmy!F66</f>
        <v>697325</v>
      </c>
      <c r="E24" s="356">
        <f>príjmy!F66</f>
        <v>697325</v>
      </c>
      <c r="F24" s="100"/>
      <c r="G24" s="102"/>
      <c r="H24" s="102"/>
      <c r="I24" s="103"/>
      <c r="J24" s="103"/>
      <c r="K24" s="102"/>
      <c r="L24" s="102"/>
      <c r="M24" s="102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</row>
    <row r="25" spans="1:34" ht="15">
      <c r="A25" s="360" t="s">
        <v>230</v>
      </c>
      <c r="B25" s="15">
        <f>príjmy!D76</f>
        <v>1000</v>
      </c>
      <c r="C25" s="15">
        <f>príjmy!E76</f>
        <v>1000</v>
      </c>
      <c r="D25" s="361">
        <f>príjmy!F76</f>
        <v>1000</v>
      </c>
      <c r="E25" s="357">
        <f>príjmy!F76</f>
        <v>1000</v>
      </c>
      <c r="F25" s="100"/>
      <c r="G25" s="102"/>
      <c r="H25" s="102"/>
      <c r="I25" s="103"/>
      <c r="J25" s="103"/>
      <c r="K25" s="102"/>
      <c r="L25" s="102"/>
      <c r="M25" s="102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</row>
    <row r="26" spans="1:34" ht="14.25">
      <c r="A26" s="183" t="s">
        <v>8</v>
      </c>
      <c r="B26" s="181">
        <f>SUM(B24:B25)</f>
        <v>694285</v>
      </c>
      <c r="C26" s="181">
        <f>SUM(C24:C25)</f>
        <v>697975</v>
      </c>
      <c r="D26" s="355">
        <f>SUM(D24:D25)</f>
        <v>698325</v>
      </c>
      <c r="E26" s="349">
        <f>SUM(E24:E25)</f>
        <v>698325</v>
      </c>
      <c r="F26" s="100"/>
      <c r="G26" s="102"/>
      <c r="H26" s="102"/>
      <c r="I26" s="103"/>
      <c r="J26" s="103"/>
      <c r="K26" s="102"/>
      <c r="L26" s="102"/>
      <c r="M26" s="102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</row>
    <row r="27" spans="1:34" ht="15">
      <c r="A27" s="360"/>
      <c r="B27" s="14"/>
      <c r="C27" s="14"/>
      <c r="D27" s="109"/>
      <c r="E27" s="348"/>
      <c r="F27" s="100"/>
      <c r="G27" s="102"/>
      <c r="H27" s="102"/>
      <c r="I27" s="103"/>
      <c r="J27" s="103"/>
      <c r="K27" s="102"/>
      <c r="L27" s="102"/>
      <c r="M27" s="102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</row>
    <row r="28" spans="1:34" ht="14.25">
      <c r="A28" s="362"/>
      <c r="B28" s="15"/>
      <c r="C28" s="15"/>
      <c r="D28" s="361"/>
      <c r="E28" s="357"/>
      <c r="F28" s="100"/>
      <c r="G28" s="102"/>
      <c r="H28" s="102"/>
      <c r="I28" s="103"/>
      <c r="J28" s="103"/>
      <c r="K28" s="102"/>
      <c r="L28" s="102"/>
      <c r="M28" s="102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</row>
    <row r="29" spans="1:34" ht="14.25">
      <c r="A29" s="363" t="s">
        <v>10</v>
      </c>
      <c r="B29" s="181">
        <f>príjmy!D70</f>
        <v>0</v>
      </c>
      <c r="C29" s="181">
        <f>príjmy!E70</f>
        <v>0</v>
      </c>
      <c r="D29" s="355">
        <f>príjmy!E70</f>
        <v>0</v>
      </c>
      <c r="E29" s="349">
        <f>príjmy!F70</f>
        <v>0</v>
      </c>
      <c r="F29" s="100"/>
      <c r="G29" s="102"/>
      <c r="H29" s="102"/>
      <c r="I29" s="103"/>
      <c r="J29" s="103"/>
      <c r="K29" s="102"/>
      <c r="L29" s="102"/>
      <c r="M29" s="102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</row>
    <row r="30" spans="1:34" ht="15">
      <c r="A30" s="364"/>
      <c r="B30" s="14"/>
      <c r="C30" s="14"/>
      <c r="D30" s="109"/>
      <c r="E30" s="348"/>
      <c r="F30" s="100"/>
      <c r="G30" s="102"/>
      <c r="H30" s="102"/>
      <c r="I30" s="103"/>
      <c r="J30" s="103"/>
      <c r="K30" s="102"/>
      <c r="L30" s="102"/>
      <c r="M30" s="102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</row>
    <row r="31" spans="1:34" ht="15">
      <c r="A31" s="364"/>
      <c r="B31" s="14"/>
      <c r="C31" s="14"/>
      <c r="D31" s="109"/>
      <c r="E31" s="348"/>
      <c r="F31" s="100"/>
      <c r="G31" s="102"/>
      <c r="H31" s="102"/>
      <c r="I31" s="103"/>
      <c r="J31" s="103"/>
      <c r="K31" s="102"/>
      <c r="L31" s="102"/>
      <c r="M31" s="102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</row>
    <row r="32" spans="1:34" ht="14.25">
      <c r="A32" s="365"/>
      <c r="B32" s="15"/>
      <c r="C32" s="15"/>
      <c r="D32" s="361"/>
      <c r="E32" s="357"/>
      <c r="F32" s="100"/>
      <c r="G32" s="102"/>
      <c r="H32" s="102"/>
      <c r="I32" s="103"/>
      <c r="J32" s="103"/>
      <c r="K32" s="102"/>
      <c r="L32" s="102"/>
      <c r="M32" s="102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</row>
    <row r="33" spans="1:34" ht="14.25">
      <c r="A33" s="363" t="s">
        <v>60</v>
      </c>
      <c r="B33" s="181">
        <f>príjmy!D75</f>
        <v>22055</v>
      </c>
      <c r="C33" s="181">
        <f>príjmy!E75</f>
        <v>21725</v>
      </c>
      <c r="D33" s="355">
        <f>príjmy!F75</f>
        <v>21725</v>
      </c>
      <c r="E33" s="349">
        <f>príjmy!F75</f>
        <v>21725</v>
      </c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</row>
    <row r="34" spans="1:34" ht="15" thickBot="1">
      <c r="A34" s="366" t="s">
        <v>61</v>
      </c>
      <c r="B34" s="19">
        <f>B33+B29+B26</f>
        <v>716340</v>
      </c>
      <c r="C34" s="19">
        <f>C33+C29+C26</f>
        <v>719700</v>
      </c>
      <c r="D34" s="367">
        <f>D33+D29+D26</f>
        <v>720050</v>
      </c>
      <c r="E34" s="358">
        <f>E33+E29+E26</f>
        <v>720050</v>
      </c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</row>
    <row r="35" spans="2:34" ht="12.75"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</row>
    <row r="36" spans="2:34" ht="12.75"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</row>
    <row r="37" spans="2:34" ht="12.75"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</row>
    <row r="38" spans="2:34" ht="13.5" thickBot="1"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</row>
    <row r="39" spans="1:34" ht="14.25">
      <c r="A39" s="6" t="s">
        <v>13</v>
      </c>
      <c r="B39" s="20">
        <f>B34</f>
        <v>716340</v>
      </c>
      <c r="C39" s="20">
        <f>C34</f>
        <v>719700</v>
      </c>
      <c r="D39" s="21">
        <f>D34</f>
        <v>720050</v>
      </c>
      <c r="E39" s="21">
        <f>E34</f>
        <v>720050</v>
      </c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</row>
    <row r="40" spans="1:34" ht="14.25">
      <c r="A40" s="7" t="s">
        <v>7</v>
      </c>
      <c r="B40" s="22">
        <f>B18</f>
        <v>716340</v>
      </c>
      <c r="C40" s="22">
        <f>C18</f>
        <v>719700</v>
      </c>
      <c r="D40" s="23">
        <f>D18</f>
        <v>720050</v>
      </c>
      <c r="E40" s="23">
        <f>E18</f>
        <v>23734</v>
      </c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</row>
    <row r="41" spans="1:34" ht="15" thickBot="1">
      <c r="A41" s="8" t="s">
        <v>12</v>
      </c>
      <c r="B41" s="24">
        <f>B39-B40</f>
        <v>0</v>
      </c>
      <c r="C41" s="24">
        <f>C39-C40</f>
        <v>0</v>
      </c>
      <c r="D41" s="25">
        <f>D39-D40</f>
        <v>0</v>
      </c>
      <c r="E41" s="25">
        <f>E39-E40</f>
        <v>696316</v>
      </c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</row>
  </sheetData>
  <sheetProtection/>
  <mergeCells count="1">
    <mergeCell ref="A2:M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Prednosta</cp:lastModifiedBy>
  <cp:lastPrinted>2015-04-16T08:18:35Z</cp:lastPrinted>
  <dcterms:created xsi:type="dcterms:W3CDTF">2007-11-27T07:38:22Z</dcterms:created>
  <dcterms:modified xsi:type="dcterms:W3CDTF">2015-12-09T17:45:23Z</dcterms:modified>
  <cp:category/>
  <cp:version/>
  <cp:contentType/>
  <cp:contentStatus/>
</cp:coreProperties>
</file>