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8070" activeTab="1"/>
  </bookViews>
  <sheets>
    <sheet name="príjmy" sheetId="1" r:id="rId1"/>
    <sheet name="bezne výdavky" sheetId="2" r:id="rId2"/>
    <sheet name="Kap.výd" sheetId="3" r:id="rId3"/>
    <sheet name="Rekapitulácia" sheetId="4" r:id="rId4"/>
    <sheet name="fiančné operácie" sheetId="5" r:id="rId5"/>
  </sheets>
  <definedNames/>
  <calcPr fullCalcOnLoad="1"/>
</workbook>
</file>

<file path=xl/sharedStrings.xml><?xml version="1.0" encoding="utf-8"?>
<sst xmlns="http://schemas.openxmlformats.org/spreadsheetml/2006/main" count="503" uniqueCount="358">
  <si>
    <t>637004/01</t>
  </si>
  <si>
    <t>637004/02</t>
  </si>
  <si>
    <t>637004/03</t>
  </si>
  <si>
    <t xml:space="preserve">Cestovné </t>
  </si>
  <si>
    <t>Všeobecný materiál</t>
  </si>
  <si>
    <t>Knihy a časopisy</t>
  </si>
  <si>
    <t>Nehmotný majetok</t>
  </si>
  <si>
    <t>Reprez.-vec.dary,pohost.</t>
  </si>
  <si>
    <t>Údržba výpočtovej tech.</t>
  </si>
  <si>
    <t xml:space="preserve">Školenie </t>
  </si>
  <si>
    <t>Prop.rekl.,inzer.zhot.web str</t>
  </si>
  <si>
    <t>Deň obce</t>
  </si>
  <si>
    <t xml:space="preserve">Deň dôchodcov </t>
  </si>
  <si>
    <t xml:space="preserve">Poplatky a odvody </t>
  </si>
  <si>
    <t>Naturálna mzda-ošat.zamest.</t>
  </si>
  <si>
    <t>Poistenie majetku</t>
  </si>
  <si>
    <t>Prídely do soc. fondu</t>
  </si>
  <si>
    <t>Pokuty a penále</t>
  </si>
  <si>
    <t>Príspevky neziskových org.</t>
  </si>
  <si>
    <t>PN</t>
  </si>
  <si>
    <t>Výdavky celkom</t>
  </si>
  <si>
    <t>Stravovanie - str.listky</t>
  </si>
  <si>
    <t>Príspevky -členské v org.</t>
  </si>
  <si>
    <t xml:space="preserve">Vodné, stočné, vývoz fek. </t>
  </si>
  <si>
    <t>Bežné príjmy</t>
  </si>
  <si>
    <t>Bežné výdavky</t>
  </si>
  <si>
    <t>Kapitálové príjmy</t>
  </si>
  <si>
    <t>Kapitálové výdavky</t>
  </si>
  <si>
    <t>Rozdiel</t>
  </si>
  <si>
    <t>Príjmy celkom</t>
  </si>
  <si>
    <t>Daň za psa</t>
  </si>
  <si>
    <t>Úroky v banke</t>
  </si>
  <si>
    <t>Dopravné pre žiakov</t>
  </si>
  <si>
    <t>Doplnové dôchodkove poist.</t>
  </si>
  <si>
    <t>Splátky úveru SFRB - úrok</t>
  </si>
  <si>
    <t>CELKOM</t>
  </si>
  <si>
    <t>Daň z pozemkov</t>
  </si>
  <si>
    <t>Daň zo stavieb</t>
  </si>
  <si>
    <t>Cintorínsky poplatok</t>
  </si>
  <si>
    <t>Odmeny poslanom OZ</t>
  </si>
  <si>
    <t>Obec - bežné</t>
  </si>
  <si>
    <t>Popis výdavkovej položky</t>
  </si>
  <si>
    <t>Splátka uveru VUB - urok</t>
  </si>
  <si>
    <t xml:space="preserve"> VÝDAVKY CELKOM</t>
  </si>
  <si>
    <t>Daň z bytov a nebyt.priestor</t>
  </si>
  <si>
    <t>Daň za nevýherné hracie prístroje</t>
  </si>
  <si>
    <t>Daň za užívanie verejného priestranstva</t>
  </si>
  <si>
    <t>Za komunálne odpady a drobné stav.od.</t>
  </si>
  <si>
    <t>Príjmy z prenajatých pozemkov</t>
  </si>
  <si>
    <t>Príjmy z prenajatých budov, priestorov</t>
  </si>
  <si>
    <t>212003/09</t>
  </si>
  <si>
    <t>Prenájom kultúrný dom</t>
  </si>
  <si>
    <t>212003/13</t>
  </si>
  <si>
    <t>Nájomné byty 6.b.j.</t>
  </si>
  <si>
    <t>Za porušenie predpisov</t>
  </si>
  <si>
    <t>223001/03</t>
  </si>
  <si>
    <t>Ostatné poplatky-kopír, relácia</t>
  </si>
  <si>
    <t>223002/01</t>
  </si>
  <si>
    <t>Za stravné</t>
  </si>
  <si>
    <t>Poplatky za znečistenie ovzdušia</t>
  </si>
  <si>
    <t>Z výťažkov z lotérií a iných hier</t>
  </si>
  <si>
    <t>Príjmy z dobropisov</t>
  </si>
  <si>
    <t>Sponzorské dary- deň obce</t>
  </si>
  <si>
    <t>Garanty: recyklácia odpadu</t>
  </si>
  <si>
    <t>Matrika- transfer na matričnú činnosť</t>
  </si>
  <si>
    <t>Hmotná núdza - strava. škol.potreby</t>
  </si>
  <si>
    <t>Transfer na školstvo</t>
  </si>
  <si>
    <t>Vzdelávacie poukzy</t>
  </si>
  <si>
    <t>MŠ-transfer na výchovu a vzdelávanie</t>
  </si>
  <si>
    <t>Prenes.výkon št.správy-životné prost, cesty</t>
  </si>
  <si>
    <t>Prenes.výkon št.správy-evidencia obyvateľ.</t>
  </si>
  <si>
    <t>OPŽP - kanalizácia</t>
  </si>
  <si>
    <t>Kapitálové príjmy spolu</t>
  </si>
  <si>
    <t>Príjmové finančné operácie</t>
  </si>
  <si>
    <t>Správne poplatky</t>
  </si>
  <si>
    <t>PRÍJMY SPOLU</t>
  </si>
  <si>
    <t>Splátka istiny ŠFRB</t>
  </si>
  <si>
    <t>Iné príjmy- plyn, elektrina</t>
  </si>
  <si>
    <t>Licencie -automaty</t>
  </si>
  <si>
    <t>611,612,613,614</t>
  </si>
  <si>
    <t xml:space="preserve">Hrubá mzda, príplatky,náhrady </t>
  </si>
  <si>
    <t>Odvody zo mzdy</t>
  </si>
  <si>
    <t>Pošt. a telekom.sl.,rozhlas</t>
  </si>
  <si>
    <t>Štúdia, posudky</t>
  </si>
  <si>
    <t>Kolkové známky</t>
  </si>
  <si>
    <t>Kominárske práce</t>
  </si>
  <si>
    <t>Výnos dane z príjmov poukázaný územ.sam.</t>
  </si>
  <si>
    <t>620- odvody</t>
  </si>
  <si>
    <t>Nájom zariadení</t>
  </si>
  <si>
    <t>VU SR UPSVAR</t>
  </si>
  <si>
    <t>Volby</t>
  </si>
  <si>
    <t>Daň za predajné automaty</t>
  </si>
  <si>
    <t xml:space="preserve">Náhadné diely - kupa nahr. </t>
  </si>
  <si>
    <t>Oprava a údržba - mot. vozidiel</t>
  </si>
  <si>
    <t xml:space="preserve">Energia, plyn </t>
  </si>
  <si>
    <t>Licencie</t>
  </si>
  <si>
    <t>Všeobecné služby</t>
  </si>
  <si>
    <t>Poplatky TV, radio</t>
  </si>
  <si>
    <t>Knižnica</t>
  </si>
  <si>
    <t>Bývanie</t>
  </si>
  <si>
    <t>DDP</t>
  </si>
  <si>
    <t>Finančné  operácie spolu</t>
  </si>
  <si>
    <t>Oprava strojov, udrzba kotlov</t>
  </si>
  <si>
    <t>Tovary a služby</t>
  </si>
  <si>
    <t>Enviromentálny fond</t>
  </si>
  <si>
    <t>Enviromentálny fond- zlepšenie energetickej</t>
  </si>
  <si>
    <t>hospodárnosti materskej školy</t>
  </si>
  <si>
    <t>634,635,637</t>
  </si>
  <si>
    <t>Kosačky -olej, PHM</t>
  </si>
  <si>
    <t>PHM taktor</t>
  </si>
  <si>
    <t>Potraviny</t>
  </si>
  <si>
    <t>CO a BOZP</t>
  </si>
  <si>
    <t>Od ostatných neziskovch org.</t>
  </si>
  <si>
    <t>Vrátenie prostriedkov</t>
  </si>
  <si>
    <t>Od FO vrátenie</t>
  </si>
  <si>
    <t>Akt. Opatrenia trhu</t>
  </si>
  <si>
    <t>Príjmy z predaja kap.aktív</t>
  </si>
  <si>
    <t>Rekonštrukcia ZŠ</t>
  </si>
  <si>
    <t>OŽP kanalizácia</t>
  </si>
  <si>
    <t>Invectičný úver VUB</t>
  </si>
  <si>
    <t>221004/4</t>
  </si>
  <si>
    <t>Ostatné poplatky -ROEP</t>
  </si>
  <si>
    <t>Z rozpočtu MF výpadok podiel daní</t>
  </si>
  <si>
    <t>223001/01</t>
  </si>
  <si>
    <t>Opatrovatelská služba</t>
  </si>
  <si>
    <t xml:space="preserve">Ocakávaná </t>
  </si>
  <si>
    <t>skutočnoť 2012</t>
  </si>
  <si>
    <t>Príspevok na rozvoj</t>
  </si>
  <si>
    <t>Protipovodnova cinnost</t>
  </si>
  <si>
    <t>Z rezveného fondu</t>
  </si>
  <si>
    <t>Zostatok prostriedk z predch.</t>
  </si>
  <si>
    <t>Interierové vybavenie</t>
  </si>
  <si>
    <t>Povinne zmluvne poistenie</t>
  </si>
  <si>
    <t>Prepravne</t>
  </si>
  <si>
    <t>637004/04</t>
  </si>
  <si>
    <t>Všeobec. Služby</t>
  </si>
  <si>
    <t>637004/05</t>
  </si>
  <si>
    <t>Odvoz odpadovej vody</t>
  </si>
  <si>
    <t>Vratky ocu</t>
  </si>
  <si>
    <t>Jednotlivci-prídavky na deti</t>
  </si>
  <si>
    <t>Príspevok do zahraničia</t>
  </si>
  <si>
    <t>Spolu</t>
  </si>
  <si>
    <t>OCU</t>
  </si>
  <si>
    <t>Odvody - SU</t>
  </si>
  <si>
    <t xml:space="preserve">Volby </t>
  </si>
  <si>
    <t>Udržba výpočtovej techniky</t>
  </si>
  <si>
    <t>Ošatné zamest.</t>
  </si>
  <si>
    <t>Požiar</t>
  </si>
  <si>
    <t xml:space="preserve">PHM </t>
  </si>
  <si>
    <t>Miestna komunikácia-udržba ciest</t>
  </si>
  <si>
    <t>Poistenie traktor</t>
  </si>
  <si>
    <t>PHM -traktor</t>
  </si>
  <si>
    <t>Oprava udržba traktora</t>
  </si>
  <si>
    <t>Elektrina dom smútku</t>
  </si>
  <si>
    <t>Nájomné</t>
  </si>
  <si>
    <t xml:space="preserve">Opr.,údr a rekonšt. </t>
  </si>
  <si>
    <t>Služby- čistenie obrusov</t>
  </si>
  <si>
    <t>Mzda -opatrovetelstvo</t>
  </si>
  <si>
    <t>Kosačka olej</t>
  </si>
  <si>
    <t>Opr.strojov</t>
  </si>
  <si>
    <t>Oprava budovy</t>
  </si>
  <si>
    <t>Turnaj starostu obce</t>
  </si>
  <si>
    <t>62- odvody</t>
  </si>
  <si>
    <t>Mzdy, príplatky, náhrady</t>
  </si>
  <si>
    <t>Elektricka energia</t>
  </si>
  <si>
    <t>Telefon, postovne</t>
  </si>
  <si>
    <t>Prevádzkove stroje</t>
  </si>
  <si>
    <t>Udržba kotla</t>
  </si>
  <si>
    <t>Oprava a rekonš</t>
  </si>
  <si>
    <t>Revízia zariadení</t>
  </si>
  <si>
    <t>PN-MŠ</t>
  </si>
  <si>
    <t>Elektricka energia a plyn</t>
  </si>
  <si>
    <t>Poštovne a telekom služby</t>
  </si>
  <si>
    <t>Všeobecný materiál, čist.potr.</t>
  </si>
  <si>
    <t>Interierové vybavenia</t>
  </si>
  <si>
    <t>Školenie</t>
  </si>
  <si>
    <t>Revizia zariadení</t>
  </si>
  <si>
    <t>Suťaž na den deti</t>
  </si>
  <si>
    <t>Dotácia na dopravné</t>
  </si>
  <si>
    <t>Poistenie ZS</t>
  </si>
  <si>
    <t>Prídel do soc.fond</t>
  </si>
  <si>
    <t>Hmotná núdza strava</t>
  </si>
  <si>
    <t>Mzda, príplatok, náhrada ŠKD</t>
  </si>
  <si>
    <t>Všeobecný material</t>
  </si>
  <si>
    <t>Cestovne</t>
  </si>
  <si>
    <t>Opravy a udrzba</t>
  </si>
  <si>
    <t>Homtná nudza- strava</t>
  </si>
  <si>
    <t>Verejné osvetlenie- energia</t>
  </si>
  <si>
    <t>Verejné osvetlenie- udrzba</t>
  </si>
  <si>
    <t>Mzdy, príplatky, náhrady, odmeny</t>
  </si>
  <si>
    <t>Oprava telekom.techniky</t>
  </si>
  <si>
    <t>PHM ocu</t>
  </si>
  <si>
    <t>Parkovne</t>
  </si>
  <si>
    <t>Projekt -OPZI</t>
  </si>
  <si>
    <t>Dohody</t>
  </si>
  <si>
    <t>Skolenie</t>
  </si>
  <si>
    <t>Špecialny material</t>
  </si>
  <si>
    <t>Odvoz odpadku</t>
  </si>
  <si>
    <t>Uskladnenie odpadu TKO</t>
  </si>
  <si>
    <t>Projekt</t>
  </si>
  <si>
    <t>Oprava</t>
  </si>
  <si>
    <t>63700/05</t>
  </si>
  <si>
    <t>Poplatky v banke</t>
  </si>
  <si>
    <t>Socialna výpomoc-pohreb</t>
  </si>
  <si>
    <t>Očak.skutoč.</t>
  </si>
  <si>
    <t>Spec.stroje</t>
  </si>
  <si>
    <t>637005/02</t>
  </si>
  <si>
    <t>Specialne služby</t>
  </si>
  <si>
    <t>Výpočtová technika</t>
  </si>
  <si>
    <t>Všebec.material</t>
  </si>
  <si>
    <t>COV Vodne stočne</t>
  </si>
  <si>
    <t>Specialne stroje</t>
  </si>
  <si>
    <t>Prac.odev</t>
  </si>
  <si>
    <t xml:space="preserve">Oprava strojov </t>
  </si>
  <si>
    <t>Všeobecne služby</t>
  </si>
  <si>
    <t>Rozpočet</t>
  </si>
  <si>
    <t xml:space="preserve">Rozpočet </t>
  </si>
  <si>
    <t>01116</t>
  </si>
  <si>
    <t>0112</t>
  </si>
  <si>
    <t>0620</t>
  </si>
  <si>
    <t>0133</t>
  </si>
  <si>
    <t>0160</t>
  </si>
  <si>
    <t>0320</t>
  </si>
  <si>
    <t>0460</t>
  </si>
  <si>
    <t>0560</t>
  </si>
  <si>
    <t>Iné všeobecné služby (Matrika)</t>
  </si>
  <si>
    <t xml:space="preserve">Rozvoj obce </t>
  </si>
  <si>
    <t>Nakladanie s odpadmi</t>
  </si>
  <si>
    <t>Ochrana život.prostr.</t>
  </si>
  <si>
    <t>Miest.komunkácia</t>
  </si>
  <si>
    <t>Zdravotnícke služby</t>
  </si>
  <si>
    <t>Športové služby</t>
  </si>
  <si>
    <t>Predškolská výchova - MŠ</t>
  </si>
  <si>
    <t>Školské stravovanie- MŠ</t>
  </si>
  <si>
    <t>Sociláne služby- opatroveteľstvo</t>
  </si>
  <si>
    <t>Stavebný úrad</t>
  </si>
  <si>
    <t>Skutočnosť</t>
  </si>
  <si>
    <t>Roz.po úprave</t>
  </si>
  <si>
    <t>Ekon.</t>
  </si>
  <si>
    <t>klsifikácia</t>
  </si>
  <si>
    <t>Názov položky</t>
  </si>
  <si>
    <t>Odchodné ZS</t>
  </si>
  <si>
    <t>Sutaze DD</t>
  </si>
  <si>
    <t>223001/05</t>
  </si>
  <si>
    <t>Ostat.material</t>
  </si>
  <si>
    <t>Splácanie soc.pozičky</t>
  </si>
  <si>
    <t>Elektrina zberný dvor</t>
  </si>
  <si>
    <t>Výdavky verejnej správy</t>
  </si>
  <si>
    <t>Socálne znevýhodneých žiakov</t>
  </si>
  <si>
    <t>Bežné výdavy obec</t>
  </si>
  <si>
    <t>Bežné výdavy ZŠ s VJM</t>
  </si>
  <si>
    <t>Spolu bežné výdavky</t>
  </si>
  <si>
    <t>Bežné výdavky ZŠ s VJM</t>
  </si>
  <si>
    <t>Cintorín - nová časť chodník, osvetlenie</t>
  </si>
  <si>
    <t>MŽP SR - OP ŽP- Zberný dvor Štvr. na  ostr.</t>
  </si>
  <si>
    <t>EKOFOND- Zlepšenie enegr.hospod.</t>
  </si>
  <si>
    <t>Kamerový systém zb. dvor</t>
  </si>
  <si>
    <t>Kamerový systém OcU</t>
  </si>
  <si>
    <t>Kúpa-traktorovej kocašky</t>
  </si>
  <si>
    <t>Kapitálové výdavky spolu</t>
  </si>
  <si>
    <t>Prípravna a projekt dokumentácia</t>
  </si>
  <si>
    <t>Kupa pozemku -pod budovou starej skoly</t>
  </si>
  <si>
    <t>Učasť na majetku- obecný podnik</t>
  </si>
  <si>
    <t>Rekonštrukcia ocu-socialna miestnosť</t>
  </si>
  <si>
    <t>Kanalizácia- hlavné vety</t>
  </si>
  <si>
    <t>Kanalizácia</t>
  </si>
  <si>
    <t>Zberný dvor</t>
  </si>
  <si>
    <t>Nákup budovy "starej školy"</t>
  </si>
  <si>
    <t>Nakup strojov a zariadení</t>
  </si>
  <si>
    <t>Prípravná a projekt dokumet.</t>
  </si>
  <si>
    <t xml:space="preserve">Rekonštrukcia a modernizácia </t>
  </si>
  <si>
    <t>Kupa požiar auto</t>
  </si>
  <si>
    <t>Projekty</t>
  </si>
  <si>
    <t>Realizácia nových stavieb- kanalizácia</t>
  </si>
  <si>
    <t>Poskytnutie soc. Požičky</t>
  </si>
  <si>
    <t xml:space="preserve">Splátka istiny VÚB </t>
  </si>
  <si>
    <t>Finančné príjmy</t>
  </si>
  <si>
    <t>PRIJMY CELKOM</t>
  </si>
  <si>
    <t>0510</t>
  </si>
  <si>
    <t>0640</t>
  </si>
  <si>
    <t>0740</t>
  </si>
  <si>
    <t>0660</t>
  </si>
  <si>
    <t>0810</t>
  </si>
  <si>
    <t>0911</t>
  </si>
  <si>
    <t>0912</t>
  </si>
  <si>
    <t>09601</t>
  </si>
  <si>
    <t>klas.</t>
  </si>
  <si>
    <t xml:space="preserve">Funk. </t>
  </si>
  <si>
    <t>Verej.osvetlenie</t>
  </si>
  <si>
    <t>Ostatné kulúrne služby (Kulturný dom)</t>
  </si>
  <si>
    <t>Základne vzdelanie -ZŠ-1-4</t>
  </si>
  <si>
    <t>ŠKD pri ZŠ 1-4</t>
  </si>
  <si>
    <t xml:space="preserve">Príjem z predaja pozemkov </t>
  </si>
  <si>
    <t>Kanalizačná prípojka</t>
  </si>
  <si>
    <t>Názov</t>
  </si>
  <si>
    <t>Bežné príjmy spolu</t>
  </si>
  <si>
    <t>130 - DAŇOVÉ PRÍJMY - dane za špecifické služby</t>
  </si>
  <si>
    <t>100 - DAŇOVÉ PRÍJMY - dane z príjmov, dane z majetku</t>
  </si>
  <si>
    <t>210 - NEDAŇOVÉ PRÍJMY - príjmy z vlastníctva majetku</t>
  </si>
  <si>
    <t>220 - NEDAŇOVÉ PRÍJMY - admin.pop.a iné pol.,platby</t>
  </si>
  <si>
    <t>240 - NEDAŇOVÉ PRÍJMY - úroky z tuz.uverov a pôžičiek</t>
  </si>
  <si>
    <t>290 - INÉ NEDAŇOVÉ PRÍJMY</t>
  </si>
  <si>
    <t>300 - Garanty a transfery</t>
  </si>
  <si>
    <t>10201</t>
  </si>
  <si>
    <t>Obec -bežné príjmy</t>
  </si>
  <si>
    <t>Bežné príjmy - ZŠ s VJM</t>
  </si>
  <si>
    <t>Rozpočet príjmov obce Štvrtok na Ostrove  na  rok - 2013  s výhľadom na roky 2014 a 2015</t>
  </si>
  <si>
    <t>Rozpočet  bežných výdavkov obce Štvrtok na Ostrove na rok - 2013 s výhľadom na roky 2014 a 2015</t>
  </si>
  <si>
    <t>Rozpočet kapitálových výdavkov obce Štvrtok na Ostrove na rok - 2013 s výhľadom na roky 2014 a 2015</t>
  </si>
  <si>
    <t>Pracovné odevy. ochranne p.</t>
  </si>
  <si>
    <t>-</t>
  </si>
  <si>
    <t>Kupa obecného os.vozidla DACIA</t>
  </si>
  <si>
    <t>Príspevky MŠ</t>
  </si>
  <si>
    <t>Príspevky od rodičov klub detí</t>
  </si>
  <si>
    <t>Z náhrad poistného plnenia</t>
  </si>
  <si>
    <t>Služby</t>
  </si>
  <si>
    <t>Tarifný plat</t>
  </si>
  <si>
    <t>Odvody</t>
  </si>
  <si>
    <t>Zberný dvor - mobil skl+ kont.</t>
  </si>
  <si>
    <t>Zberný dvor - traktor</t>
  </si>
  <si>
    <t>Zberný dvro nakladač</t>
  </si>
  <si>
    <t>Zberný dvor - lis</t>
  </si>
  <si>
    <t>Zberný dvor -príves</t>
  </si>
  <si>
    <t>Transfer na Stav.úrad</t>
  </si>
  <si>
    <t>221004/1</t>
  </si>
  <si>
    <t>Správne poplatky- výherné</t>
  </si>
  <si>
    <t>223001/10</t>
  </si>
  <si>
    <t>Manipulačný poplatok- zberny dvor</t>
  </si>
  <si>
    <t>Príjem kap. Aktív - traktor</t>
  </si>
  <si>
    <t>Software</t>
  </si>
  <si>
    <t>Náradie</t>
  </si>
  <si>
    <t>Servis prívesu</t>
  </si>
  <si>
    <t>oprava</t>
  </si>
  <si>
    <t>Prečistenie odtok. rúr</t>
  </si>
  <si>
    <t>Výpočtová technika ZŠ</t>
  </si>
  <si>
    <t>Dobravné jednotlivci</t>
  </si>
  <si>
    <t>Všeobecný material knižnica</t>
  </si>
  <si>
    <t>Povinné zmluv. poistenie-traktor, príves</t>
  </si>
  <si>
    <t>Rozp.po II. úpr.</t>
  </si>
  <si>
    <t xml:space="preserve">Kurzy a súťaže, turnaj star., </t>
  </si>
  <si>
    <t>Služby- audit. práv, učt.externe</t>
  </si>
  <si>
    <t>Poistenie osoby</t>
  </si>
  <si>
    <t>Pracovné odevy.ochranne p.</t>
  </si>
  <si>
    <t>Špeciálne sl- poradenstvo</t>
  </si>
  <si>
    <t>Potraviny (prídav, na deti)</t>
  </si>
  <si>
    <t>Opr.,údr a rekonšt. /OCU,/</t>
  </si>
  <si>
    <t>Opravy a udrba</t>
  </si>
  <si>
    <t>Oprava výpoč. tech</t>
  </si>
  <si>
    <t xml:space="preserve">                                                                 Rekapitulácia  príjmov a výdavkov</t>
  </si>
  <si>
    <t>Jednotlivci- splátka soc.pôžičky</t>
  </si>
  <si>
    <t>Z bankových úverov dlhodobých</t>
  </si>
  <si>
    <t>Finančné operácie spolu</t>
  </si>
  <si>
    <t>Rozpočet finančných výdavkov obce Štvrtok na Ostrove na rok - 2013 s výhľadom na roky 2014 a 2015</t>
  </si>
  <si>
    <t>Cintrín licncia</t>
  </si>
  <si>
    <t>637004/06</t>
  </si>
  <si>
    <t>Obecné noviny Hírnok</t>
  </si>
  <si>
    <t>Podpora podujatí</t>
  </si>
  <si>
    <t>Software update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</si>
</sst>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_S_k"/>
    <numFmt numFmtId="173" formatCode="_-* #,##0.00\ [$Sk-41B]_-;\-* #,##0.00\ [$Sk-41B]_-;_-* &quot;-&quot;??\ [$Sk-41B]_-;_-@_-"/>
    <numFmt numFmtId="174" formatCode="_-* #,##0.00\ [$€-1]_-;\-* #,##0.00\ [$€-1]_-;_-* &quot;-&quot;??\ [$€-1]_-;_-@_-"/>
    <numFmt numFmtId="175" formatCode="#,##0.00_ ;\-#,##0.00\ "/>
    <numFmt numFmtId="176" formatCode="#,##0\ _S_k"/>
    <numFmt numFmtId="177" formatCode="_-* #,##0.00\ [$€-41B]_-;\-* #,##0.00\ [$€-41B]_-;_-* &quot;-&quot;??\ [$€-41B]_-;_-@_-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.000\ _€_-;\-* #,##0.000\ _€_-;_-* &quot;-&quot;??\ _€_-;_-@_-"/>
    <numFmt numFmtId="181" formatCode="_-* #,##0.0\ [$€-1]_-;\-* #,##0.0\ [$€-1]_-;_-* &quot;-&quot;??\ [$€-1]_-;_-@_-"/>
    <numFmt numFmtId="182" formatCode="_-* #,##0\ [$€-1]_-;\-* #,##0\ [$€-1]_-;_-* &quot;-&quot;??\ [$€-1]_-;_-@_-"/>
    <numFmt numFmtId="183" formatCode="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double"/>
      <top style="thin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/>
      <top style="medium"/>
      <bottom/>
    </border>
    <border>
      <left style="medium"/>
      <right style="double"/>
      <top style="thick"/>
      <bottom style="thin"/>
    </border>
    <border>
      <left style="double"/>
      <right style="double"/>
      <top style="thick"/>
      <bottom style="thin"/>
    </border>
    <border>
      <left style="double"/>
      <right style="medium"/>
      <top style="thick"/>
      <bottom style="thin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/>
    </border>
    <border>
      <left style="double"/>
      <right style="double"/>
      <top style="medium"/>
      <bottom/>
    </border>
    <border>
      <left style="double"/>
      <right style="medium"/>
      <top style="medium"/>
      <bottom/>
    </border>
    <border>
      <left style="medium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3" borderId="8" applyNumberFormat="0" applyAlignment="0" applyProtection="0"/>
    <xf numFmtId="0" fontId="65" fillId="24" borderId="8" applyNumberFormat="0" applyAlignment="0" applyProtection="0"/>
    <xf numFmtId="0" fontId="66" fillId="24" borderId="9" applyNumberFormat="0" applyAlignment="0" applyProtection="0"/>
    <xf numFmtId="0" fontId="67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32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179" fontId="3" fillId="0" borderId="11" xfId="33" applyNumberFormat="1" applyFont="1" applyBorder="1" applyAlignment="1">
      <alignment/>
    </xf>
    <xf numFmtId="0" fontId="3" fillId="34" borderId="12" xfId="0" applyFont="1" applyFill="1" applyBorder="1" applyAlignment="1">
      <alignment horizontal="center"/>
    </xf>
    <xf numFmtId="174" fontId="3" fillId="34" borderId="12" xfId="0" applyNumberFormat="1" applyFont="1" applyFill="1" applyBorder="1" applyAlignment="1">
      <alignment horizontal="center"/>
    </xf>
    <xf numFmtId="176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179" fontId="3" fillId="0" borderId="14" xfId="33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179" fontId="3" fillId="0" borderId="11" xfId="33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179" fontId="4" fillId="0" borderId="11" xfId="33" applyNumberFormat="1" applyFont="1" applyBorder="1" applyAlignment="1">
      <alignment vertical="center"/>
    </xf>
    <xf numFmtId="0" fontId="3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5" borderId="18" xfId="0" applyFont="1" applyFill="1" applyBorder="1" applyAlignment="1">
      <alignment vertical="center"/>
    </xf>
    <xf numFmtId="179" fontId="3" fillId="0" borderId="19" xfId="33" applyNumberFormat="1" applyFont="1" applyBorder="1" applyAlignment="1">
      <alignment vertical="center"/>
    </xf>
    <xf numFmtId="179" fontId="3" fillId="0" borderId="11" xfId="33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79" fontId="4" fillId="0" borderId="11" xfId="33" applyNumberFormat="1" applyFont="1" applyBorder="1" applyAlignment="1">
      <alignment horizontal="left"/>
    </xf>
    <xf numFmtId="179" fontId="3" fillId="0" borderId="14" xfId="33" applyNumberFormat="1" applyFont="1" applyBorder="1" applyAlignment="1">
      <alignment horizontal="left"/>
    </xf>
    <xf numFmtId="0" fontId="0" fillId="0" borderId="0" xfId="0" applyAlignment="1">
      <alignment horizontal="left"/>
    </xf>
    <xf numFmtId="179" fontId="4" fillId="35" borderId="11" xfId="33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179" fontId="4" fillId="0" borderId="11" xfId="0" applyNumberFormat="1" applyFont="1" applyBorder="1" applyAlignment="1">
      <alignment horizontal="left"/>
    </xf>
    <xf numFmtId="179" fontId="4" fillId="0" borderId="14" xfId="33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179" fontId="4" fillId="33" borderId="11" xfId="33" applyNumberFormat="1" applyFont="1" applyFill="1" applyBorder="1" applyAlignment="1">
      <alignment horizontal="left"/>
    </xf>
    <xf numFmtId="179" fontId="4" fillId="35" borderId="20" xfId="0" applyNumberFormat="1" applyFont="1" applyFill="1" applyBorder="1" applyAlignment="1">
      <alignment horizontal="left"/>
    </xf>
    <xf numFmtId="179" fontId="4" fillId="35" borderId="20" xfId="33" applyNumberFormat="1" applyFont="1" applyFill="1" applyBorder="1" applyAlignment="1">
      <alignment horizontal="left"/>
    </xf>
    <xf numFmtId="179" fontId="4" fillId="32" borderId="15" xfId="0" applyNumberFormat="1" applyFont="1" applyFill="1" applyBorder="1" applyAlignment="1">
      <alignment horizontal="left"/>
    </xf>
    <xf numFmtId="179" fontId="4" fillId="32" borderId="12" xfId="0" applyNumberFormat="1" applyFont="1" applyFill="1" applyBorder="1" applyAlignment="1">
      <alignment horizontal="left"/>
    </xf>
    <xf numFmtId="179" fontId="4" fillId="32" borderId="16" xfId="0" applyNumberFormat="1" applyFont="1" applyFill="1" applyBorder="1" applyAlignment="1">
      <alignment horizontal="left"/>
    </xf>
    <xf numFmtId="179" fontId="4" fillId="32" borderId="21" xfId="0" applyNumberFormat="1" applyFont="1" applyFill="1" applyBorder="1" applyAlignment="1">
      <alignment horizontal="left"/>
    </xf>
    <xf numFmtId="179" fontId="4" fillId="32" borderId="17" xfId="0" applyNumberFormat="1" applyFont="1" applyFill="1" applyBorder="1" applyAlignment="1">
      <alignment horizontal="left"/>
    </xf>
    <xf numFmtId="179" fontId="4" fillId="32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174" fontId="10" fillId="34" borderId="12" xfId="0" applyNumberFormat="1" applyFont="1" applyFill="1" applyBorder="1" applyAlignment="1">
      <alignment horizontal="center"/>
    </xf>
    <xf numFmtId="176" fontId="10" fillId="34" borderId="12" xfId="0" applyNumberFormat="1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35" borderId="23" xfId="0" applyFont="1" applyFill="1" applyBorder="1" applyAlignment="1">
      <alignment horizontal="left"/>
    </xf>
    <xf numFmtId="0" fontId="10" fillId="35" borderId="24" xfId="0" applyFont="1" applyFill="1" applyBorder="1" applyAlignment="1">
      <alignment horizontal="left"/>
    </xf>
    <xf numFmtId="172" fontId="10" fillId="35" borderId="24" xfId="0" applyNumberFormat="1" applyFont="1" applyFill="1" applyBorder="1" applyAlignment="1">
      <alignment/>
    </xf>
    <xf numFmtId="172" fontId="10" fillId="35" borderId="0" xfId="0" applyNumberFormat="1" applyFont="1" applyFill="1" applyBorder="1" applyAlignment="1">
      <alignment/>
    </xf>
    <xf numFmtId="172" fontId="10" fillId="35" borderId="2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vertical="center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/>
    </xf>
    <xf numFmtId="179" fontId="10" fillId="0" borderId="26" xfId="33" applyNumberFormat="1" applyFont="1" applyBorder="1" applyAlignment="1">
      <alignment/>
    </xf>
    <xf numFmtId="179" fontId="10" fillId="0" borderId="26" xfId="33" applyNumberFormat="1" applyFont="1" applyFill="1" applyBorder="1" applyAlignment="1">
      <alignment/>
    </xf>
    <xf numFmtId="179" fontId="10" fillId="0" borderId="27" xfId="33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/>
    </xf>
    <xf numFmtId="179" fontId="10" fillId="0" borderId="11" xfId="33" applyNumberFormat="1" applyFont="1" applyBorder="1" applyAlignment="1">
      <alignment/>
    </xf>
    <xf numFmtId="179" fontId="10" fillId="0" borderId="14" xfId="33" applyNumberFormat="1" applyFont="1" applyBorder="1" applyAlignment="1">
      <alignment/>
    </xf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/>
    </xf>
    <xf numFmtId="179" fontId="10" fillId="0" borderId="20" xfId="33" applyNumberFormat="1" applyFont="1" applyBorder="1" applyAlignment="1">
      <alignment/>
    </xf>
    <xf numFmtId="179" fontId="10" fillId="0" borderId="28" xfId="33" applyNumberFormat="1" applyFont="1" applyBorder="1" applyAlignment="1">
      <alignment/>
    </xf>
    <xf numFmtId="4" fontId="10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9" fontId="10" fillId="0" borderId="0" xfId="33" applyNumberFormat="1" applyFont="1" applyBorder="1" applyAlignment="1">
      <alignment horizontal="center"/>
    </xf>
    <xf numFmtId="179" fontId="10" fillId="0" borderId="24" xfId="33" applyNumberFormat="1" applyFont="1" applyBorder="1" applyAlignment="1">
      <alignment horizontal="center"/>
    </xf>
    <xf numFmtId="179" fontId="10" fillId="35" borderId="29" xfId="33" applyNumberFormat="1" applyFont="1" applyFill="1" applyBorder="1" applyAlignment="1">
      <alignment horizontal="left"/>
    </xf>
    <xf numFmtId="179" fontId="10" fillId="35" borderId="29" xfId="33" applyNumberFormat="1" applyFont="1" applyFill="1" applyBorder="1" applyAlignment="1">
      <alignment/>
    </xf>
    <xf numFmtId="179" fontId="10" fillId="35" borderId="30" xfId="33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2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34" borderId="18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179" fontId="10" fillId="34" borderId="20" xfId="33" applyNumberFormat="1" applyFont="1" applyFill="1" applyBorder="1" applyAlignment="1">
      <alignment/>
    </xf>
    <xf numFmtId="179" fontId="10" fillId="34" borderId="28" xfId="33" applyNumberFormat="1" applyFont="1" applyFill="1" applyBorder="1" applyAlignment="1">
      <alignment/>
    </xf>
    <xf numFmtId="0" fontId="10" fillId="36" borderId="0" xfId="0" applyFont="1" applyFill="1" applyBorder="1" applyAlignment="1">
      <alignment horizontal="left"/>
    </xf>
    <xf numFmtId="179" fontId="10" fillId="36" borderId="0" xfId="33" applyNumberFormat="1" applyFont="1" applyFill="1" applyBorder="1" applyAlignment="1">
      <alignment horizontal="left"/>
    </xf>
    <xf numFmtId="179" fontId="10" fillId="36" borderId="0" xfId="33" applyNumberFormat="1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174" fontId="10" fillId="33" borderId="0" xfId="0" applyNumberFormat="1" applyFont="1" applyFill="1" applyBorder="1" applyAlignment="1">
      <alignment horizontal="center"/>
    </xf>
    <xf numFmtId="176" fontId="10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179" fontId="10" fillId="33" borderId="0" xfId="33" applyNumberFormat="1" applyFont="1" applyFill="1" applyBorder="1" applyAlignment="1">
      <alignment vertical="center"/>
    </xf>
    <xf numFmtId="179" fontId="9" fillId="33" borderId="0" xfId="33" applyNumberFormat="1" applyFont="1" applyFill="1" applyBorder="1" applyAlignment="1">
      <alignment vertical="center"/>
    </xf>
    <xf numFmtId="179" fontId="10" fillId="33" borderId="0" xfId="33" applyNumberFormat="1" applyFont="1" applyFill="1" applyBorder="1" applyAlignment="1">
      <alignment/>
    </xf>
    <xf numFmtId="179" fontId="10" fillId="33" borderId="0" xfId="33" applyNumberFormat="1" applyFont="1" applyFill="1" applyBorder="1" applyAlignment="1">
      <alignment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/>
    </xf>
    <xf numFmtId="179" fontId="10" fillId="0" borderId="32" xfId="33" applyNumberFormat="1" applyFont="1" applyBorder="1" applyAlignment="1">
      <alignment/>
    </xf>
    <xf numFmtId="179" fontId="10" fillId="0" borderId="33" xfId="33" applyNumberFormat="1" applyFont="1" applyBorder="1" applyAlignment="1">
      <alignment/>
    </xf>
    <xf numFmtId="179" fontId="10" fillId="35" borderId="34" xfId="33" applyNumberFormat="1" applyFont="1" applyFill="1" applyBorder="1" applyAlignment="1">
      <alignment horizontal="left"/>
    </xf>
    <xf numFmtId="179" fontId="10" fillId="35" borderId="34" xfId="33" applyNumberFormat="1" applyFont="1" applyFill="1" applyBorder="1" applyAlignment="1">
      <alignment/>
    </xf>
    <xf numFmtId="179" fontId="10" fillId="35" borderId="35" xfId="33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9" fontId="9" fillId="33" borderId="0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179" fontId="9" fillId="33" borderId="0" xfId="33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4" fontId="9" fillId="33" borderId="0" xfId="38" applyFont="1" applyFill="1" applyBorder="1" applyAlignment="1">
      <alignment/>
    </xf>
    <xf numFmtId="174" fontId="11" fillId="33" borderId="0" xfId="49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179" fontId="10" fillId="0" borderId="0" xfId="33" applyNumberFormat="1" applyFont="1" applyBorder="1" applyAlignment="1">
      <alignment/>
    </xf>
    <xf numFmtId="179" fontId="10" fillId="0" borderId="22" xfId="33" applyNumberFormat="1" applyFont="1" applyBorder="1" applyAlignment="1">
      <alignment/>
    </xf>
    <xf numFmtId="179" fontId="9" fillId="33" borderId="0" xfId="0" applyNumberFormat="1" applyFont="1" applyFill="1" applyBorder="1" applyAlignment="1">
      <alignment/>
    </xf>
    <xf numFmtId="0" fontId="10" fillId="35" borderId="2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4" fontId="11" fillId="0" borderId="0" xfId="49" applyNumberFormat="1" applyFont="1" applyBorder="1" applyAlignment="1">
      <alignment/>
    </xf>
    <xf numFmtId="0" fontId="7" fillId="33" borderId="0" xfId="0" applyFont="1" applyFill="1" applyAlignment="1">
      <alignment/>
    </xf>
    <xf numFmtId="179" fontId="69" fillId="33" borderId="0" xfId="33" applyNumberFormat="1" applyFont="1" applyFill="1" applyBorder="1" applyAlignment="1">
      <alignment/>
    </xf>
    <xf numFmtId="179" fontId="70" fillId="33" borderId="0" xfId="33" applyNumberFormat="1" applyFont="1" applyFill="1" applyBorder="1" applyAlignment="1">
      <alignment horizontal="center"/>
    </xf>
    <xf numFmtId="174" fontId="12" fillId="0" borderId="0" xfId="49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179" fontId="10" fillId="0" borderId="0" xfId="33" applyNumberFormat="1" applyFont="1" applyFill="1" applyAlignment="1">
      <alignment/>
    </xf>
    <xf numFmtId="179" fontId="10" fillId="35" borderId="29" xfId="33" applyNumberFormat="1" applyFont="1" applyFill="1" applyBorder="1" applyAlignment="1">
      <alignment/>
    </xf>
    <xf numFmtId="179" fontId="13" fillId="33" borderId="0" xfId="33" applyNumberFormat="1" applyFont="1" applyFill="1" applyBorder="1" applyAlignment="1">
      <alignment/>
    </xf>
    <xf numFmtId="179" fontId="14" fillId="33" borderId="0" xfId="33" applyNumberFormat="1" applyFont="1" applyFill="1" applyBorder="1" applyAlignment="1">
      <alignment/>
    </xf>
    <xf numFmtId="0" fontId="8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0" fontId="7" fillId="0" borderId="3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179" fontId="10" fillId="0" borderId="19" xfId="33" applyNumberFormat="1" applyFont="1" applyFill="1" applyBorder="1" applyAlignment="1">
      <alignment/>
    </xf>
    <xf numFmtId="179" fontId="10" fillId="0" borderId="37" xfId="33" applyNumberFormat="1" applyFont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179" fontId="10" fillId="0" borderId="11" xfId="33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9" fontId="10" fillId="0" borderId="14" xfId="33" applyNumberFormat="1" applyFont="1" applyFill="1" applyBorder="1" applyAlignment="1">
      <alignment/>
    </xf>
    <xf numFmtId="179" fontId="71" fillId="0" borderId="11" xfId="33" applyNumberFormat="1" applyFont="1" applyFill="1" applyBorder="1" applyAlignment="1">
      <alignment/>
    </xf>
    <xf numFmtId="172" fontId="10" fillId="37" borderId="18" xfId="0" applyNumberFormat="1" applyFont="1" applyFill="1" applyBorder="1" applyAlignment="1">
      <alignment vertical="center"/>
    </xf>
    <xf numFmtId="0" fontId="10" fillId="34" borderId="20" xfId="0" applyFont="1" applyFill="1" applyBorder="1" applyAlignment="1">
      <alignment/>
    </xf>
    <xf numFmtId="179" fontId="7" fillId="0" borderId="0" xfId="33" applyNumberFormat="1" applyFont="1" applyAlignment="1">
      <alignment/>
    </xf>
    <xf numFmtId="0" fontId="10" fillId="0" borderId="19" xfId="0" applyFont="1" applyBorder="1" applyAlignment="1">
      <alignment/>
    </xf>
    <xf numFmtId="179" fontId="10" fillId="0" borderId="19" xfId="33" applyNumberFormat="1" applyFont="1" applyBorder="1" applyAlignment="1">
      <alignment/>
    </xf>
    <xf numFmtId="174" fontId="9" fillId="0" borderId="0" xfId="0" applyNumberFormat="1" applyFont="1" applyFill="1" applyBorder="1" applyAlignment="1">
      <alignment/>
    </xf>
    <xf numFmtId="172" fontId="10" fillId="0" borderId="10" xfId="0" applyNumberFormat="1" applyFont="1" applyFill="1" applyBorder="1" applyAlignment="1">
      <alignment vertical="center"/>
    </xf>
    <xf numFmtId="172" fontId="10" fillId="37" borderId="10" xfId="0" applyNumberFormat="1" applyFont="1" applyFill="1" applyBorder="1" applyAlignment="1">
      <alignment vertical="center"/>
    </xf>
    <xf numFmtId="0" fontId="10" fillId="34" borderId="11" xfId="0" applyFont="1" applyFill="1" applyBorder="1" applyAlignment="1">
      <alignment/>
    </xf>
    <xf numFmtId="179" fontId="10" fillId="34" borderId="11" xfId="33" applyNumberFormat="1" applyFont="1" applyFill="1" applyBorder="1" applyAlignment="1">
      <alignment/>
    </xf>
    <xf numFmtId="172" fontId="10" fillId="0" borderId="18" xfId="0" applyNumberFormat="1" applyFont="1" applyFill="1" applyBorder="1" applyAlignment="1">
      <alignment vertical="center"/>
    </xf>
    <xf numFmtId="0" fontId="8" fillId="0" borderId="20" xfId="0" applyFont="1" applyBorder="1" applyAlignment="1">
      <alignment/>
    </xf>
    <xf numFmtId="179" fontId="7" fillId="0" borderId="20" xfId="33" applyNumberFormat="1" applyFont="1" applyBorder="1" applyAlignment="1">
      <alignment/>
    </xf>
    <xf numFmtId="179" fontId="7" fillId="0" borderId="28" xfId="33" applyNumberFormat="1" applyFont="1" applyBorder="1" applyAlignment="1">
      <alignment/>
    </xf>
    <xf numFmtId="0" fontId="15" fillId="0" borderId="0" xfId="0" applyFont="1" applyAlignment="1">
      <alignment/>
    </xf>
    <xf numFmtId="0" fontId="70" fillId="38" borderId="38" xfId="0" applyFont="1" applyFill="1" applyBorder="1" applyAlignment="1">
      <alignment horizontal="center"/>
    </xf>
    <xf numFmtId="0" fontId="70" fillId="37" borderId="39" xfId="0" applyFont="1" applyFill="1" applyBorder="1" applyAlignment="1">
      <alignment horizontal="center"/>
    </xf>
    <xf numFmtId="0" fontId="70" fillId="37" borderId="40" xfId="0" applyFont="1" applyFill="1" applyBorder="1" applyAlignment="1">
      <alignment horizontal="center"/>
    </xf>
    <xf numFmtId="0" fontId="70" fillId="38" borderId="41" xfId="0" applyFont="1" applyFill="1" applyBorder="1" applyAlignment="1">
      <alignment horizontal="center"/>
    </xf>
    <xf numFmtId="0" fontId="70" fillId="37" borderId="42" xfId="0" applyFont="1" applyFill="1" applyBorder="1" applyAlignment="1">
      <alignment horizontal="center"/>
    </xf>
    <xf numFmtId="0" fontId="70" fillId="37" borderId="42" xfId="0" applyFont="1" applyFill="1" applyBorder="1" applyAlignment="1">
      <alignment/>
    </xf>
    <xf numFmtId="0" fontId="70" fillId="37" borderId="43" xfId="0" applyFont="1" applyFill="1" applyBorder="1" applyAlignment="1">
      <alignment horizontal="center"/>
    </xf>
    <xf numFmtId="0" fontId="10" fillId="33" borderId="44" xfId="46" applyFont="1" applyFill="1" applyBorder="1" applyAlignment="1">
      <alignment horizontal="left"/>
      <protection/>
    </xf>
    <xf numFmtId="0" fontId="10" fillId="33" borderId="44" xfId="46" applyFont="1" applyFill="1" applyBorder="1">
      <alignment/>
      <protection/>
    </xf>
    <xf numFmtId="179" fontId="10" fillId="0" borderId="44" xfId="33" applyNumberFormat="1" applyFont="1" applyBorder="1" applyAlignment="1">
      <alignment/>
    </xf>
    <xf numFmtId="179" fontId="10" fillId="33" borderId="11" xfId="33" applyNumberFormat="1" applyFont="1" applyFill="1" applyBorder="1" applyAlignment="1">
      <alignment/>
    </xf>
    <xf numFmtId="179" fontId="10" fillId="0" borderId="44" xfId="33" applyNumberFormat="1" applyFont="1" applyFill="1" applyBorder="1" applyAlignment="1">
      <alignment/>
    </xf>
    <xf numFmtId="179" fontId="10" fillId="0" borderId="45" xfId="33" applyNumberFormat="1" applyFont="1" applyFill="1" applyBorder="1" applyAlignment="1">
      <alignment/>
    </xf>
    <xf numFmtId="0" fontId="10" fillId="0" borderId="11" xfId="46" applyFont="1" applyFill="1" applyBorder="1" applyAlignment="1">
      <alignment horizontal="left"/>
      <protection/>
    </xf>
    <xf numFmtId="0" fontId="10" fillId="0" borderId="11" xfId="46" applyFont="1" applyFill="1" applyBorder="1">
      <alignment/>
      <protection/>
    </xf>
    <xf numFmtId="0" fontId="10" fillId="0" borderId="10" xfId="0" applyFont="1" applyBorder="1" applyAlignment="1">
      <alignment/>
    </xf>
    <xf numFmtId="179" fontId="10" fillId="0" borderId="46" xfId="33" applyNumberFormat="1" applyFont="1" applyFill="1" applyBorder="1" applyAlignment="1">
      <alignment/>
    </xf>
    <xf numFmtId="179" fontId="10" fillId="0" borderId="47" xfId="33" applyNumberFormat="1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0" fillId="32" borderId="11" xfId="46" applyFont="1" applyFill="1" applyBorder="1" applyAlignment="1">
      <alignment horizontal="left"/>
      <protection/>
    </xf>
    <xf numFmtId="0" fontId="10" fillId="32" borderId="11" xfId="46" applyFont="1" applyFill="1" applyBorder="1">
      <alignment/>
      <protection/>
    </xf>
    <xf numFmtId="179" fontId="9" fillId="32" borderId="11" xfId="33" applyNumberFormat="1" applyFont="1" applyFill="1" applyBorder="1" applyAlignment="1">
      <alignment/>
    </xf>
    <xf numFmtId="179" fontId="9" fillId="32" borderId="14" xfId="33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/>
    </xf>
    <xf numFmtId="0" fontId="10" fillId="32" borderId="11" xfId="0" applyFont="1" applyFill="1" applyBorder="1" applyAlignment="1">
      <alignment horizontal="left"/>
    </xf>
    <xf numFmtId="179" fontId="9" fillId="33" borderId="11" xfId="33" applyNumberFormat="1" applyFont="1" applyFill="1" applyBorder="1" applyAlignment="1">
      <alignment/>
    </xf>
    <xf numFmtId="179" fontId="10" fillId="32" borderId="11" xfId="33" applyNumberFormat="1" applyFont="1" applyFill="1" applyBorder="1" applyAlignment="1">
      <alignment/>
    </xf>
    <xf numFmtId="179" fontId="10" fillId="32" borderId="14" xfId="33" applyNumberFormat="1" applyFont="1" applyFill="1" applyBorder="1" applyAlignment="1">
      <alignment/>
    </xf>
    <xf numFmtId="15" fontId="10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179" fontId="10" fillId="0" borderId="32" xfId="33" applyNumberFormat="1" applyFont="1" applyFill="1" applyBorder="1" applyAlignment="1">
      <alignment/>
    </xf>
    <xf numFmtId="179" fontId="10" fillId="0" borderId="33" xfId="33" applyNumberFormat="1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10" fillId="32" borderId="32" xfId="0" applyFont="1" applyFill="1" applyBorder="1" applyAlignment="1">
      <alignment/>
    </xf>
    <xf numFmtId="179" fontId="9" fillId="32" borderId="32" xfId="33" applyNumberFormat="1" applyFont="1" applyFill="1" applyBorder="1" applyAlignment="1">
      <alignment/>
    </xf>
    <xf numFmtId="179" fontId="9" fillId="32" borderId="33" xfId="33" applyNumberFormat="1" applyFont="1" applyFill="1" applyBorder="1" applyAlignment="1">
      <alignment/>
    </xf>
    <xf numFmtId="0" fontId="9" fillId="0" borderId="48" xfId="0" applyFont="1" applyBorder="1" applyAlignment="1">
      <alignment/>
    </xf>
    <xf numFmtId="0" fontId="10" fillId="0" borderId="49" xfId="0" applyFont="1" applyBorder="1" applyAlignment="1">
      <alignment/>
    </xf>
    <xf numFmtId="179" fontId="9" fillId="0" borderId="49" xfId="33" applyNumberFormat="1" applyFont="1" applyBorder="1" applyAlignment="1">
      <alignment/>
    </xf>
    <xf numFmtId="179" fontId="9" fillId="0" borderId="50" xfId="33" applyNumberFormat="1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46" xfId="0" applyFont="1" applyBorder="1" applyAlignment="1">
      <alignment/>
    </xf>
    <xf numFmtId="179" fontId="10" fillId="0" borderId="46" xfId="33" applyNumberFormat="1" applyFont="1" applyBorder="1" applyAlignment="1">
      <alignment/>
    </xf>
    <xf numFmtId="179" fontId="10" fillId="0" borderId="47" xfId="33" applyNumberFormat="1" applyFont="1" applyBorder="1" applyAlignment="1">
      <alignment/>
    </xf>
    <xf numFmtId="0" fontId="9" fillId="38" borderId="48" xfId="0" applyFont="1" applyFill="1" applyBorder="1" applyAlignment="1">
      <alignment/>
    </xf>
    <xf numFmtId="0" fontId="10" fillId="38" borderId="49" xfId="0" applyFont="1" applyFill="1" applyBorder="1" applyAlignment="1">
      <alignment/>
    </xf>
    <xf numFmtId="179" fontId="9" fillId="38" borderId="49" xfId="33" applyNumberFormat="1" applyFont="1" applyFill="1" applyBorder="1" applyAlignment="1">
      <alignment/>
    </xf>
    <xf numFmtId="179" fontId="9" fillId="38" borderId="50" xfId="33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0" fillId="34" borderId="36" xfId="0" applyFont="1" applyFill="1" applyBorder="1" applyAlignment="1">
      <alignment horizontal="center"/>
    </xf>
    <xf numFmtId="174" fontId="10" fillId="34" borderId="39" xfId="0" applyNumberFormat="1" applyFont="1" applyFill="1" applyBorder="1" applyAlignment="1">
      <alignment horizontal="center"/>
    </xf>
    <xf numFmtId="176" fontId="10" fillId="34" borderId="39" xfId="0" applyNumberFormat="1" applyFont="1" applyFill="1" applyBorder="1" applyAlignment="1">
      <alignment horizontal="center"/>
    </xf>
    <xf numFmtId="176" fontId="10" fillId="34" borderId="40" xfId="0" applyNumberFormat="1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4" borderId="52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10" fillId="34" borderId="45" xfId="0" applyFont="1" applyFill="1" applyBorder="1" applyAlignment="1">
      <alignment horizontal="center"/>
    </xf>
    <xf numFmtId="0" fontId="7" fillId="33" borderId="53" xfId="0" applyFont="1" applyFill="1" applyBorder="1" applyAlignment="1">
      <alignment/>
    </xf>
    <xf numFmtId="179" fontId="69" fillId="33" borderId="54" xfId="33" applyNumberFormat="1" applyFont="1" applyFill="1" applyBorder="1" applyAlignment="1">
      <alignment/>
    </xf>
    <xf numFmtId="179" fontId="70" fillId="33" borderId="11" xfId="33" applyNumberFormat="1" applyFont="1" applyFill="1" applyBorder="1" applyAlignment="1">
      <alignment horizontal="center"/>
    </xf>
    <xf numFmtId="179" fontId="70" fillId="33" borderId="14" xfId="33" applyNumberFormat="1" applyFont="1" applyFill="1" applyBorder="1" applyAlignment="1">
      <alignment horizontal="center"/>
    </xf>
    <xf numFmtId="179" fontId="69" fillId="33" borderId="11" xfId="33" applyNumberFormat="1" applyFont="1" applyFill="1" applyBorder="1" applyAlignment="1">
      <alignment/>
    </xf>
    <xf numFmtId="179" fontId="69" fillId="33" borderId="14" xfId="33" applyNumberFormat="1" applyFont="1" applyFill="1" applyBorder="1" applyAlignment="1">
      <alignment/>
    </xf>
    <xf numFmtId="179" fontId="13" fillId="0" borderId="54" xfId="33" applyNumberFormat="1" applyFont="1" applyBorder="1" applyAlignment="1">
      <alignment/>
    </xf>
    <xf numFmtId="179" fontId="13" fillId="0" borderId="11" xfId="33" applyNumberFormat="1" applyFont="1" applyBorder="1" applyAlignment="1">
      <alignment/>
    </xf>
    <xf numFmtId="179" fontId="13" fillId="0" borderId="14" xfId="33" applyNumberFormat="1" applyFont="1" applyBorder="1" applyAlignment="1">
      <alignment/>
    </xf>
    <xf numFmtId="179" fontId="14" fillId="0" borderId="11" xfId="33" applyNumberFormat="1" applyFont="1" applyBorder="1" applyAlignment="1">
      <alignment/>
    </xf>
    <xf numFmtId="179" fontId="14" fillId="0" borderId="14" xfId="33" applyNumberFormat="1" applyFont="1" applyBorder="1" applyAlignment="1">
      <alignment/>
    </xf>
    <xf numFmtId="179" fontId="10" fillId="0" borderId="54" xfId="33" applyNumberFormat="1" applyFont="1" applyFill="1" applyBorder="1" applyAlignment="1">
      <alignment/>
    </xf>
    <xf numFmtId="179" fontId="10" fillId="36" borderId="54" xfId="33" applyNumberFormat="1" applyFont="1" applyFill="1" applyBorder="1" applyAlignment="1">
      <alignment/>
    </xf>
    <xf numFmtId="179" fontId="7" fillId="0" borderId="11" xfId="33" applyNumberFormat="1" applyFont="1" applyBorder="1" applyAlignment="1">
      <alignment/>
    </xf>
    <xf numFmtId="179" fontId="7" fillId="0" borderId="11" xfId="33" applyNumberFormat="1" applyFont="1" applyFill="1" applyBorder="1" applyAlignment="1">
      <alignment/>
    </xf>
    <xf numFmtId="179" fontId="10" fillId="0" borderId="54" xfId="33" applyNumberFormat="1" applyFont="1" applyBorder="1" applyAlignment="1">
      <alignment/>
    </xf>
    <xf numFmtId="0" fontId="7" fillId="39" borderId="55" xfId="0" applyFont="1" applyFill="1" applyBorder="1" applyAlignment="1">
      <alignment/>
    </xf>
    <xf numFmtId="179" fontId="8" fillId="37" borderId="56" xfId="33" applyNumberFormat="1" applyFont="1" applyFill="1" applyBorder="1" applyAlignment="1">
      <alignment/>
    </xf>
    <xf numFmtId="179" fontId="8" fillId="37" borderId="20" xfId="33" applyNumberFormat="1" applyFont="1" applyFill="1" applyBorder="1" applyAlignment="1">
      <alignment/>
    </xf>
    <xf numFmtId="179" fontId="10" fillId="0" borderId="14" xfId="33" applyNumberFormat="1" applyFont="1" applyBorder="1" applyAlignment="1">
      <alignment horizontal="center"/>
    </xf>
    <xf numFmtId="179" fontId="72" fillId="0" borderId="11" xfId="33" applyNumberFormat="1" applyFont="1" applyFill="1" applyBorder="1" applyAlignment="1">
      <alignment/>
    </xf>
    <xf numFmtId="179" fontId="69" fillId="0" borderId="11" xfId="33" applyNumberFormat="1" applyFont="1" applyFill="1" applyBorder="1" applyAlignment="1">
      <alignment/>
    </xf>
    <xf numFmtId="0" fontId="10" fillId="33" borderId="54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0" fontId="9" fillId="32" borderId="52" xfId="0" applyFont="1" applyFill="1" applyBorder="1" applyAlignment="1">
      <alignment/>
    </xf>
    <xf numFmtId="0" fontId="72" fillId="0" borderId="12" xfId="0" applyFont="1" applyFill="1" applyBorder="1" applyAlignment="1">
      <alignment/>
    </xf>
    <xf numFmtId="0" fontId="72" fillId="0" borderId="21" xfId="0" applyFont="1" applyFill="1" applyBorder="1" applyAlignment="1">
      <alignment/>
    </xf>
    <xf numFmtId="0" fontId="69" fillId="0" borderId="11" xfId="0" applyFont="1" applyFill="1" applyBorder="1" applyAlignment="1">
      <alignment/>
    </xf>
    <xf numFmtId="0" fontId="17" fillId="0" borderId="0" xfId="0" applyFont="1" applyBorder="1" applyAlignment="1">
      <alignment/>
    </xf>
    <xf numFmtId="174" fontId="17" fillId="0" borderId="0" xfId="49" applyNumberFormat="1" applyFont="1" applyBorder="1" applyAlignment="1">
      <alignment/>
    </xf>
    <xf numFmtId="174" fontId="18" fillId="0" borderId="0" xfId="49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73" fillId="33" borderId="11" xfId="33" applyNumberFormat="1" applyFont="1" applyFill="1" applyBorder="1" applyAlignment="1">
      <alignment/>
    </xf>
    <xf numFmtId="178" fontId="10" fillId="0" borderId="11" xfId="33" applyNumberFormat="1" applyFont="1" applyBorder="1" applyAlignment="1">
      <alignment/>
    </xf>
    <xf numFmtId="43" fontId="10" fillId="34" borderId="20" xfId="33" applyNumberFormat="1" applyFont="1" applyFill="1" applyBorder="1" applyAlignment="1">
      <alignment/>
    </xf>
    <xf numFmtId="43" fontId="7" fillId="0" borderId="20" xfId="33" applyNumberFormat="1" applyFont="1" applyBorder="1" applyAlignment="1">
      <alignment/>
    </xf>
    <xf numFmtId="43" fontId="10" fillId="0" borderId="11" xfId="33" applyNumberFormat="1" applyFont="1" applyFill="1" applyBorder="1" applyAlignment="1">
      <alignment/>
    </xf>
    <xf numFmtId="43" fontId="9" fillId="32" borderId="11" xfId="33" applyNumberFormat="1" applyFont="1" applyFill="1" applyBorder="1" applyAlignment="1">
      <alignment/>
    </xf>
    <xf numFmtId="43" fontId="10" fillId="0" borderId="46" xfId="33" applyNumberFormat="1" applyFont="1" applyBorder="1" applyAlignment="1">
      <alignment/>
    </xf>
    <xf numFmtId="43" fontId="10" fillId="33" borderId="11" xfId="33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179" fontId="9" fillId="33" borderId="14" xfId="33" applyNumberFormat="1" applyFont="1" applyFill="1" applyBorder="1" applyAlignment="1">
      <alignment/>
    </xf>
    <xf numFmtId="43" fontId="9" fillId="38" borderId="49" xfId="33" applyNumberFormat="1" applyFont="1" applyFill="1" applyBorder="1" applyAlignment="1">
      <alignment/>
    </xf>
    <xf numFmtId="43" fontId="4" fillId="35" borderId="11" xfId="33" applyNumberFormat="1" applyFont="1" applyFill="1" applyBorder="1" applyAlignment="1">
      <alignment horizontal="left"/>
    </xf>
    <xf numFmtId="43" fontId="4" fillId="35" borderId="20" xfId="33" applyNumberFormat="1" applyFont="1" applyFill="1" applyBorder="1" applyAlignment="1">
      <alignment horizontal="left"/>
    </xf>
    <xf numFmtId="43" fontId="4" fillId="0" borderId="11" xfId="33" applyNumberFormat="1" applyFont="1" applyBorder="1" applyAlignment="1">
      <alignment horizontal="left"/>
    </xf>
    <xf numFmtId="43" fontId="4" fillId="33" borderId="11" xfId="33" applyNumberFormat="1" applyFont="1" applyFill="1" applyBorder="1" applyAlignment="1">
      <alignment horizontal="left"/>
    </xf>
    <xf numFmtId="43" fontId="4" fillId="32" borderId="15" xfId="0" applyNumberFormat="1" applyFont="1" applyFill="1" applyBorder="1" applyAlignment="1">
      <alignment horizontal="left"/>
    </xf>
    <xf numFmtId="43" fontId="4" fillId="32" borderId="16" xfId="0" applyNumberFormat="1" applyFont="1" applyFill="1" applyBorder="1" applyAlignment="1">
      <alignment horizontal="left"/>
    </xf>
    <xf numFmtId="43" fontId="4" fillId="32" borderId="17" xfId="0" applyNumberFormat="1" applyFont="1" applyFill="1" applyBorder="1" applyAlignment="1">
      <alignment horizontal="left"/>
    </xf>
    <xf numFmtId="43" fontId="3" fillId="0" borderId="11" xfId="33" applyNumberFormat="1" applyFont="1" applyBorder="1" applyAlignment="1">
      <alignment horizontal="left"/>
    </xf>
    <xf numFmtId="43" fontId="4" fillId="35" borderId="20" xfId="0" applyNumberFormat="1" applyFont="1" applyFill="1" applyBorder="1" applyAlignment="1">
      <alignment horizontal="left"/>
    </xf>
    <xf numFmtId="43" fontId="10" fillId="0" borderId="11" xfId="33" applyNumberFormat="1" applyFont="1" applyBorder="1" applyAlignment="1">
      <alignment/>
    </xf>
    <xf numFmtId="43" fontId="8" fillId="37" borderId="20" xfId="33" applyNumberFormat="1" applyFont="1" applyFill="1" applyBorder="1" applyAlignment="1">
      <alignment/>
    </xf>
    <xf numFmtId="43" fontId="4" fillId="0" borderId="11" xfId="0" applyNumberFormat="1" applyFont="1" applyBorder="1" applyAlignment="1">
      <alignment horizontal="left"/>
    </xf>
    <xf numFmtId="179" fontId="70" fillId="0" borderId="14" xfId="33" applyNumberFormat="1" applyFont="1" applyFill="1" applyBorder="1" applyAlignment="1">
      <alignment/>
    </xf>
    <xf numFmtId="179" fontId="69" fillId="0" borderId="14" xfId="33" applyNumberFormat="1" applyFont="1" applyFill="1" applyBorder="1" applyAlignment="1">
      <alignment/>
    </xf>
    <xf numFmtId="179" fontId="70" fillId="33" borderId="11" xfId="33" applyNumberFormat="1" applyFont="1" applyFill="1" applyBorder="1" applyAlignment="1">
      <alignment/>
    </xf>
    <xf numFmtId="179" fontId="70" fillId="0" borderId="11" xfId="33" applyNumberFormat="1" applyFont="1" applyFill="1" applyBorder="1" applyAlignment="1">
      <alignment/>
    </xf>
    <xf numFmtId="179" fontId="69" fillId="0" borderId="26" xfId="33" applyNumberFormat="1" applyFont="1" applyFill="1" applyBorder="1" applyAlignment="1">
      <alignment/>
    </xf>
    <xf numFmtId="179" fontId="10" fillId="0" borderId="0" xfId="33" applyNumberFormat="1" applyFont="1" applyFill="1" applyBorder="1" applyAlignment="1">
      <alignment/>
    </xf>
    <xf numFmtId="0" fontId="20" fillId="36" borderId="0" xfId="0" applyFont="1" applyFill="1" applyBorder="1" applyAlignment="1">
      <alignment/>
    </xf>
    <xf numFmtId="174" fontId="21" fillId="0" borderId="0" xfId="49" applyNumberFormat="1" applyFont="1" applyFill="1" applyBorder="1" applyAlignment="1">
      <alignment/>
    </xf>
    <xf numFmtId="174" fontId="18" fillId="0" borderId="0" xfId="49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74" fontId="21" fillId="0" borderId="0" xfId="49" applyNumberFormat="1" applyFont="1" applyBorder="1" applyAlignment="1">
      <alignment/>
    </xf>
    <xf numFmtId="174" fontId="19" fillId="0" borderId="0" xfId="49" applyNumberFormat="1" applyFont="1" applyBorder="1" applyAlignment="1">
      <alignment/>
    </xf>
    <xf numFmtId="44" fontId="2" fillId="0" borderId="0" xfId="38" applyFont="1" applyBorder="1" applyAlignment="1">
      <alignment/>
    </xf>
    <xf numFmtId="174" fontId="22" fillId="0" borderId="0" xfId="49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left"/>
    </xf>
    <xf numFmtId="43" fontId="4" fillId="0" borderId="0" xfId="0" applyNumberFormat="1" applyFont="1" applyFill="1" applyBorder="1" applyAlignment="1">
      <alignment horizontal="left"/>
    </xf>
    <xf numFmtId="179" fontId="4" fillId="0" borderId="0" xfId="33" applyNumberFormat="1" applyFont="1" applyFill="1" applyBorder="1" applyAlignment="1">
      <alignment horizontal="left"/>
    </xf>
    <xf numFmtId="43" fontId="4" fillId="0" borderId="0" xfId="33" applyNumberFormat="1" applyFont="1" applyFill="1" applyBorder="1" applyAlignment="1">
      <alignment horizontal="left"/>
    </xf>
    <xf numFmtId="43" fontId="10" fillId="35" borderId="29" xfId="33" applyNumberFormat="1" applyFont="1" applyFill="1" applyBorder="1" applyAlignment="1">
      <alignment horizontal="left"/>
    </xf>
    <xf numFmtId="43" fontId="9" fillId="33" borderId="11" xfId="33" applyNumberFormat="1" applyFont="1" applyFill="1" applyBorder="1" applyAlignment="1">
      <alignment/>
    </xf>
    <xf numFmtId="43" fontId="9" fillId="32" borderId="11" xfId="33" applyNumberFormat="1" applyFont="1" applyFill="1" applyBorder="1" applyAlignment="1">
      <alignment/>
    </xf>
    <xf numFmtId="43" fontId="69" fillId="33" borderId="11" xfId="33" applyNumberFormat="1" applyFont="1" applyFill="1" applyBorder="1" applyAlignment="1">
      <alignment/>
    </xf>
    <xf numFmtId="179" fontId="69" fillId="33" borderId="11" xfId="33" applyNumberFormat="1" applyFont="1" applyFill="1" applyBorder="1" applyAlignment="1">
      <alignment/>
    </xf>
    <xf numFmtId="43" fontId="9" fillId="32" borderId="11" xfId="33" applyNumberFormat="1" applyFont="1" applyFill="1" applyBorder="1" applyAlignment="1">
      <alignment/>
    </xf>
    <xf numFmtId="179" fontId="69" fillId="33" borderId="11" xfId="33" applyNumberFormat="1" applyFont="1" applyFill="1" applyBorder="1" applyAlignment="1">
      <alignment/>
    </xf>
    <xf numFmtId="179" fontId="69" fillId="0" borderId="11" xfId="33" applyNumberFormat="1" applyFont="1" applyFill="1" applyBorder="1" applyAlignment="1">
      <alignment/>
    </xf>
    <xf numFmtId="179" fontId="9" fillId="32" borderId="11" xfId="33" applyNumberFormat="1" applyFont="1" applyFill="1" applyBorder="1" applyAlignment="1">
      <alignment/>
    </xf>
    <xf numFmtId="43" fontId="10" fillId="33" borderId="11" xfId="33" applyNumberFormat="1" applyFont="1" applyFill="1" applyBorder="1" applyAlignment="1">
      <alignment/>
    </xf>
    <xf numFmtId="43" fontId="9" fillId="32" borderId="11" xfId="33" applyNumberFormat="1" applyFont="1" applyFill="1" applyBorder="1" applyAlignment="1">
      <alignment/>
    </xf>
    <xf numFmtId="43" fontId="9" fillId="33" borderId="11" xfId="33" applyNumberFormat="1" applyFont="1" applyFill="1" applyBorder="1" applyAlignment="1">
      <alignment/>
    </xf>
    <xf numFmtId="43" fontId="69" fillId="0" borderId="11" xfId="33" applyNumberFormat="1" applyFont="1" applyFill="1" applyBorder="1" applyAlignment="1">
      <alignment/>
    </xf>
    <xf numFmtId="43" fontId="9" fillId="0" borderId="49" xfId="33" applyNumberFormat="1" applyFont="1" applyBorder="1" applyAlignment="1">
      <alignment/>
    </xf>
    <xf numFmtId="43" fontId="69" fillId="33" borderId="11" xfId="33" applyNumberFormat="1" applyFont="1" applyFill="1" applyBorder="1" applyAlignment="1">
      <alignment/>
    </xf>
    <xf numFmtId="0" fontId="70" fillId="37" borderId="38" xfId="0" applyFont="1" applyFill="1" applyBorder="1" applyAlignment="1">
      <alignment horizontal="center"/>
    </xf>
    <xf numFmtId="0" fontId="70" fillId="37" borderId="41" xfId="0" applyFont="1" applyFill="1" applyBorder="1" applyAlignment="1">
      <alignment/>
    </xf>
    <xf numFmtId="0" fontId="10" fillId="0" borderId="10" xfId="46" applyFont="1" applyFill="1" applyBorder="1">
      <alignment/>
      <protection/>
    </xf>
    <xf numFmtId="0" fontId="10" fillId="0" borderId="10" xfId="46" applyFont="1" applyFill="1" applyBorder="1" applyAlignment="1" quotePrefix="1">
      <alignment horizontal="right"/>
      <protection/>
    </xf>
    <xf numFmtId="0" fontId="70" fillId="40" borderId="18" xfId="46" applyFont="1" applyFill="1" applyBorder="1" applyAlignment="1">
      <alignment horizontal="left"/>
      <protection/>
    </xf>
    <xf numFmtId="0" fontId="70" fillId="40" borderId="20" xfId="46" applyFont="1" applyFill="1" applyBorder="1">
      <alignment/>
      <protection/>
    </xf>
    <xf numFmtId="179" fontId="70" fillId="40" borderId="20" xfId="33" applyNumberFormat="1" applyFont="1" applyFill="1" applyBorder="1" applyAlignment="1">
      <alignment/>
    </xf>
    <xf numFmtId="2" fontId="10" fillId="0" borderId="11" xfId="46" applyNumberFormat="1" applyFont="1" applyFill="1" applyBorder="1" applyAlignment="1">
      <alignment horizontal="right"/>
      <protection/>
    </xf>
    <xf numFmtId="2" fontId="70" fillId="40" borderId="20" xfId="33" applyNumberFormat="1" applyFont="1" applyFill="1" applyBorder="1" applyAlignment="1">
      <alignment horizontal="right"/>
    </xf>
    <xf numFmtId="2" fontId="70" fillId="40" borderId="28" xfId="33" applyNumberFormat="1" applyFont="1" applyFill="1" applyBorder="1" applyAlignment="1">
      <alignment horizontal="right"/>
    </xf>
    <xf numFmtId="2" fontId="10" fillId="0" borderId="14" xfId="46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5" borderId="23" xfId="0" applyFont="1" applyFill="1" applyBorder="1" applyAlignment="1">
      <alignment horizontal="left"/>
    </xf>
    <xf numFmtId="0" fontId="10" fillId="35" borderId="29" xfId="0" applyFont="1" applyFill="1" applyBorder="1" applyAlignment="1">
      <alignment horizontal="left"/>
    </xf>
    <xf numFmtId="0" fontId="10" fillId="36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10" fillId="35" borderId="57" xfId="0" applyFont="1" applyFill="1" applyBorder="1" applyAlignment="1">
      <alignment horizontal="left"/>
    </xf>
    <xf numFmtId="0" fontId="10" fillId="35" borderId="34" xfId="0" applyFont="1" applyFill="1" applyBorder="1" applyAlignment="1">
      <alignment horizontal="left"/>
    </xf>
    <xf numFmtId="0" fontId="10" fillId="33" borderId="31" xfId="0" applyFont="1" applyFill="1" applyBorder="1" applyAlignment="1" quotePrefix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52" xfId="0" applyFont="1" applyFill="1" applyBorder="1" applyAlignment="1">
      <alignment horizontal="center"/>
    </xf>
    <xf numFmtId="0" fontId="10" fillId="0" borderId="31" xfId="0" applyFont="1" applyBorder="1" applyAlignment="1" quotePrefix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1" xfId="0" applyFont="1" applyFill="1" applyBorder="1" applyAlignment="1" quotePrefix="1">
      <alignment horizontal="center" vertical="center"/>
    </xf>
    <xf numFmtId="0" fontId="10" fillId="33" borderId="51" xfId="0" applyFont="1" applyFill="1" applyBorder="1" applyAlignment="1" quotePrefix="1">
      <alignment horizontal="center" vertical="center"/>
    </xf>
    <xf numFmtId="0" fontId="10" fillId="33" borderId="52" xfId="0" applyFont="1" applyFill="1" applyBorder="1" applyAlignment="1" quotePrefix="1">
      <alignment horizontal="center" vertical="center"/>
    </xf>
    <xf numFmtId="0" fontId="10" fillId="33" borderId="21" xfId="0" applyFont="1" applyFill="1" applyBorder="1" applyAlignment="1" quotePrefix="1">
      <alignment horizontal="center" vertical="center"/>
    </xf>
    <xf numFmtId="0" fontId="10" fillId="33" borderId="13" xfId="0" applyFont="1" applyFill="1" applyBorder="1" applyAlignment="1" quotePrefix="1">
      <alignment horizontal="center" vertical="center"/>
    </xf>
    <xf numFmtId="0" fontId="10" fillId="0" borderId="31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52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left" vertical="center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2 2" xfId="47"/>
    <cellStyle name="normálne 2" xfId="48"/>
    <cellStyle name="Percent" xfId="49"/>
    <cellStyle name="Followed Hyperlink" xfId="50"/>
    <cellStyle name="Poznámka" xfId="51"/>
    <cellStyle name="Poznámka 2" xfId="52"/>
    <cellStyle name="Prepojená bunka" xfId="53"/>
    <cellStyle name="Spolu" xfId="54"/>
    <cellStyle name="Text upozornenia" xfId="55"/>
    <cellStyle name="Titul" xfId="56"/>
    <cellStyle name="ÚroveňRiadka_2" xfId="57"/>
    <cellStyle name="ÚroveňStĺpca_1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98"/>
  <sheetViews>
    <sheetView zoomScale="85" zoomScaleNormal="85" zoomScalePageLayoutView="0" workbookViewId="0" topLeftCell="A64">
      <selection activeCell="G64" sqref="G64"/>
    </sheetView>
  </sheetViews>
  <sheetFormatPr defaultColWidth="9.140625" defaultRowHeight="12.75"/>
  <cols>
    <col min="1" max="1" width="3.00390625" style="44" customWidth="1"/>
    <col min="2" max="2" width="13.8515625" style="44" customWidth="1"/>
    <col min="3" max="3" width="48.140625" style="44" customWidth="1"/>
    <col min="4" max="4" width="16.57421875" style="44" customWidth="1"/>
    <col min="5" max="5" width="17.00390625" style="44" customWidth="1"/>
    <col min="6" max="6" width="20.28125" style="44" customWidth="1"/>
    <col min="7" max="7" width="20.421875" style="44" customWidth="1"/>
    <col min="8" max="8" width="15.28125" style="45" customWidth="1"/>
    <col min="9" max="9" width="16.7109375" style="45" customWidth="1"/>
    <col min="10" max="10" width="16.00390625" style="45" customWidth="1"/>
    <col min="11" max="11" width="11.00390625" style="46" customWidth="1"/>
    <col min="12" max="12" width="22.7109375" style="44" customWidth="1"/>
    <col min="13" max="13" width="31.421875" style="44" bestFit="1" customWidth="1"/>
    <col min="14" max="14" width="16.28125" style="44" customWidth="1"/>
    <col min="15" max="17" width="16.8515625" style="44" customWidth="1"/>
    <col min="18" max="18" width="18.7109375" style="44" customWidth="1"/>
    <col min="19" max="19" width="17.57421875" style="44" customWidth="1"/>
    <col min="20" max="20" width="18.57421875" style="44" customWidth="1"/>
    <col min="21" max="21" width="17.421875" style="44" customWidth="1"/>
    <col min="22" max="22" width="16.421875" style="44" customWidth="1"/>
    <col min="23" max="23" width="19.140625" style="44" customWidth="1"/>
    <col min="24" max="24" width="13.8515625" style="44" customWidth="1"/>
    <col min="25" max="25" width="13.421875" style="44" customWidth="1"/>
    <col min="26" max="27" width="13.140625" style="44" bestFit="1" customWidth="1"/>
    <col min="28" max="16384" width="9.140625" style="44" customWidth="1"/>
  </cols>
  <sheetData>
    <row r="3" ht="23.25">
      <c r="B3" s="169" t="s">
        <v>306</v>
      </c>
    </row>
    <row r="6" spans="2:10" ht="16.5" thickBot="1">
      <c r="B6" s="335"/>
      <c r="C6" s="335"/>
      <c r="D6" s="47"/>
      <c r="E6" s="47"/>
      <c r="F6" s="47"/>
      <c r="G6" s="47"/>
      <c r="H6" s="48"/>
      <c r="I6" s="48"/>
      <c r="J6" s="48"/>
    </row>
    <row r="7" spans="2:10" ht="15.75">
      <c r="B7" s="49" t="s">
        <v>238</v>
      </c>
      <c r="C7" s="50"/>
      <c r="D7" s="51" t="s">
        <v>236</v>
      </c>
      <c r="E7" s="51" t="s">
        <v>236</v>
      </c>
      <c r="F7" s="51" t="s">
        <v>237</v>
      </c>
      <c r="G7" s="51" t="s">
        <v>125</v>
      </c>
      <c r="H7" s="51" t="s">
        <v>216</v>
      </c>
      <c r="I7" s="51" t="s">
        <v>215</v>
      </c>
      <c r="J7" s="51" t="s">
        <v>215</v>
      </c>
    </row>
    <row r="8" spans="2:11" ht="16.5" thickBot="1">
      <c r="B8" s="52" t="s">
        <v>239</v>
      </c>
      <c r="C8" s="52" t="s">
        <v>240</v>
      </c>
      <c r="D8" s="52">
        <v>2010</v>
      </c>
      <c r="E8" s="52">
        <v>2011</v>
      </c>
      <c r="F8" s="52">
        <v>2012</v>
      </c>
      <c r="G8" s="52" t="s">
        <v>126</v>
      </c>
      <c r="H8" s="52">
        <v>2013</v>
      </c>
      <c r="I8" s="52">
        <v>2014</v>
      </c>
      <c r="J8" s="52">
        <v>2015</v>
      </c>
      <c r="K8" s="53"/>
    </row>
    <row r="9" spans="2:10" ht="4.5" customHeight="1" hidden="1" thickBot="1">
      <c r="B9" s="336"/>
      <c r="C9" s="337"/>
      <c r="D9" s="48"/>
      <c r="E9" s="48"/>
      <c r="F9" s="48"/>
      <c r="G9" s="48"/>
      <c r="H9" s="54"/>
      <c r="I9" s="48"/>
      <c r="J9" s="54"/>
    </row>
    <row r="10" spans="2:11" ht="16.5" thickBot="1">
      <c r="B10" s="338" t="s">
        <v>297</v>
      </c>
      <c r="C10" s="339"/>
      <c r="D10" s="55"/>
      <c r="E10" s="56"/>
      <c r="F10" s="56"/>
      <c r="G10" s="56"/>
      <c r="H10" s="57"/>
      <c r="I10" s="58"/>
      <c r="J10" s="59"/>
      <c r="K10" s="60"/>
    </row>
    <row r="11" spans="2:11" ht="16.5" thickTop="1">
      <c r="B11" s="61">
        <v>111003</v>
      </c>
      <c r="C11" s="62" t="s">
        <v>86</v>
      </c>
      <c r="D11" s="63">
        <v>237565</v>
      </c>
      <c r="E11" s="63">
        <v>289777</v>
      </c>
      <c r="F11" s="63">
        <v>299238</v>
      </c>
      <c r="G11" s="63">
        <v>299238</v>
      </c>
      <c r="H11" s="294">
        <v>323100</v>
      </c>
      <c r="I11" s="64">
        <v>323500</v>
      </c>
      <c r="J11" s="65">
        <v>323600</v>
      </c>
      <c r="K11" s="60"/>
    </row>
    <row r="12" spans="2:11" ht="15.75">
      <c r="B12" s="66">
        <v>121001</v>
      </c>
      <c r="C12" s="67" t="s">
        <v>36</v>
      </c>
      <c r="D12" s="68">
        <v>46622</v>
      </c>
      <c r="E12" s="68">
        <v>45576</v>
      </c>
      <c r="F12" s="68">
        <v>46600</v>
      </c>
      <c r="G12" s="68">
        <v>46600</v>
      </c>
      <c r="H12" s="68">
        <v>46680</v>
      </c>
      <c r="I12" s="68">
        <v>47000</v>
      </c>
      <c r="J12" s="69">
        <v>48000</v>
      </c>
      <c r="K12" s="60"/>
    </row>
    <row r="13" spans="2:11" ht="15.75">
      <c r="B13" s="66">
        <v>121002</v>
      </c>
      <c r="C13" s="67" t="s">
        <v>37</v>
      </c>
      <c r="D13" s="68">
        <v>32335</v>
      </c>
      <c r="E13" s="68">
        <v>29744</v>
      </c>
      <c r="F13" s="68">
        <v>36860</v>
      </c>
      <c r="G13" s="68">
        <v>36860</v>
      </c>
      <c r="H13" s="68">
        <v>33207</v>
      </c>
      <c r="I13" s="68">
        <v>37800</v>
      </c>
      <c r="J13" s="69">
        <v>38900</v>
      </c>
      <c r="K13" s="60"/>
    </row>
    <row r="14" spans="2:26" ht="16.5" thickBot="1">
      <c r="B14" s="70">
        <v>121003</v>
      </c>
      <c r="C14" s="71" t="s">
        <v>44</v>
      </c>
      <c r="D14" s="72">
        <v>368</v>
      </c>
      <c r="E14" s="72">
        <v>374</v>
      </c>
      <c r="F14" s="72">
        <v>375</v>
      </c>
      <c r="G14" s="72">
        <v>375</v>
      </c>
      <c r="H14" s="72">
        <v>375</v>
      </c>
      <c r="I14" s="72">
        <v>380</v>
      </c>
      <c r="J14" s="73">
        <v>375</v>
      </c>
      <c r="K14" s="60"/>
      <c r="X14" s="45"/>
      <c r="Y14" s="74"/>
      <c r="Z14" s="75"/>
    </row>
    <row r="15" spans="2:12" ht="15.75">
      <c r="B15" s="337"/>
      <c r="C15" s="337"/>
      <c r="D15" s="76"/>
      <c r="E15" s="76"/>
      <c r="F15" s="76"/>
      <c r="G15" s="76"/>
      <c r="H15" s="77"/>
      <c r="I15" s="76"/>
      <c r="J15" s="76"/>
      <c r="K15" s="60"/>
      <c r="L15" s="295"/>
    </row>
    <row r="16" spans="2:11" ht="15.75">
      <c r="B16" s="48"/>
      <c r="C16" s="48"/>
      <c r="D16" s="76"/>
      <c r="E16" s="76"/>
      <c r="F16" s="76"/>
      <c r="G16" s="76"/>
      <c r="H16" s="76"/>
      <c r="I16" s="76"/>
      <c r="J16" s="76"/>
      <c r="K16" s="60"/>
    </row>
    <row r="17" spans="2:11" ht="16.5" thickBot="1">
      <c r="B17" s="48"/>
      <c r="C17" s="48"/>
      <c r="D17" s="76"/>
      <c r="E17" s="76"/>
      <c r="F17" s="76"/>
      <c r="G17" s="76"/>
      <c r="H17" s="76"/>
      <c r="I17" s="76"/>
      <c r="J17" s="76"/>
      <c r="K17" s="60"/>
    </row>
    <row r="18" spans="2:11" ht="15.75">
      <c r="B18" s="338" t="s">
        <v>296</v>
      </c>
      <c r="C18" s="339"/>
      <c r="D18" s="339"/>
      <c r="E18" s="339"/>
      <c r="F18" s="78"/>
      <c r="G18" s="78"/>
      <c r="H18" s="79"/>
      <c r="I18" s="79"/>
      <c r="J18" s="80"/>
      <c r="K18" s="60"/>
    </row>
    <row r="19" spans="2:11" ht="15.75">
      <c r="B19" s="66">
        <v>133001</v>
      </c>
      <c r="C19" s="67" t="s">
        <v>30</v>
      </c>
      <c r="D19" s="68">
        <v>1260</v>
      </c>
      <c r="E19" s="68">
        <v>1309</v>
      </c>
      <c r="F19" s="68">
        <v>1365</v>
      </c>
      <c r="G19" s="68">
        <v>1365</v>
      </c>
      <c r="H19" s="68">
        <v>1310</v>
      </c>
      <c r="I19" s="68">
        <v>1310</v>
      </c>
      <c r="J19" s="69">
        <v>1330</v>
      </c>
      <c r="K19" s="60"/>
    </row>
    <row r="20" spans="2:11" ht="15.75">
      <c r="B20" s="66">
        <v>133003</v>
      </c>
      <c r="C20" s="67" t="s">
        <v>45</v>
      </c>
      <c r="D20" s="68">
        <v>800</v>
      </c>
      <c r="E20" s="68">
        <v>8961</v>
      </c>
      <c r="F20" s="68">
        <v>0</v>
      </c>
      <c r="G20" s="68">
        <v>0</v>
      </c>
      <c r="H20" s="68"/>
      <c r="I20" s="68"/>
      <c r="J20" s="69"/>
      <c r="K20" s="60"/>
    </row>
    <row r="21" spans="2:25" ht="15.75">
      <c r="B21" s="66">
        <v>133004</v>
      </c>
      <c r="C21" s="67" t="s">
        <v>91</v>
      </c>
      <c r="D21" s="68">
        <v>0</v>
      </c>
      <c r="E21" s="68">
        <v>0</v>
      </c>
      <c r="F21" s="68">
        <v>0</v>
      </c>
      <c r="G21" s="68">
        <v>0</v>
      </c>
      <c r="H21" s="68">
        <v>100</v>
      </c>
      <c r="I21" s="68">
        <v>100</v>
      </c>
      <c r="J21" s="69">
        <v>100</v>
      </c>
      <c r="K21" s="60"/>
      <c r="U21" s="81"/>
      <c r="V21" s="81"/>
      <c r="W21" s="82"/>
      <c r="X21" s="83"/>
      <c r="Y21" s="84"/>
    </row>
    <row r="22" spans="2:25" ht="15.75">
      <c r="B22" s="66">
        <v>133012</v>
      </c>
      <c r="C22" s="67" t="s">
        <v>46</v>
      </c>
      <c r="D22" s="68">
        <v>1503</v>
      </c>
      <c r="E22" s="68">
        <v>1676</v>
      </c>
      <c r="F22" s="68">
        <v>1470</v>
      </c>
      <c r="G22" s="68">
        <v>1470</v>
      </c>
      <c r="H22" s="68">
        <v>1738</v>
      </c>
      <c r="I22" s="68">
        <v>1790</v>
      </c>
      <c r="J22" s="69">
        <v>1750</v>
      </c>
      <c r="K22" s="85"/>
      <c r="X22" s="83"/>
      <c r="Y22" s="84"/>
    </row>
    <row r="23" spans="2:25" ht="15.75">
      <c r="B23" s="66">
        <v>133013</v>
      </c>
      <c r="C23" s="67" t="s">
        <v>47</v>
      </c>
      <c r="D23" s="68">
        <v>30698</v>
      </c>
      <c r="E23" s="68">
        <v>30209</v>
      </c>
      <c r="F23" s="68">
        <v>31450</v>
      </c>
      <c r="G23" s="68">
        <v>31450</v>
      </c>
      <c r="H23" s="68">
        <v>32000</v>
      </c>
      <c r="I23" s="68">
        <v>32100</v>
      </c>
      <c r="J23" s="69">
        <v>33500</v>
      </c>
      <c r="K23" s="60"/>
      <c r="X23" s="86"/>
      <c r="Y23" s="87"/>
    </row>
    <row r="24" spans="2:25" ht="16.5" thickBot="1">
      <c r="B24" s="88"/>
      <c r="C24" s="89"/>
      <c r="D24" s="90">
        <f aca="true" t="shared" si="0" ref="D24:J24">SUM(D11:D23)</f>
        <v>351151</v>
      </c>
      <c r="E24" s="90">
        <f t="shared" si="0"/>
        <v>407626</v>
      </c>
      <c r="F24" s="90">
        <f t="shared" si="0"/>
        <v>417358</v>
      </c>
      <c r="G24" s="90">
        <f t="shared" si="0"/>
        <v>417358</v>
      </c>
      <c r="H24" s="90">
        <f t="shared" si="0"/>
        <v>438510</v>
      </c>
      <c r="I24" s="90">
        <f t="shared" si="0"/>
        <v>443980</v>
      </c>
      <c r="J24" s="91">
        <f t="shared" si="0"/>
        <v>447555</v>
      </c>
      <c r="K24" s="60"/>
      <c r="X24" s="87"/>
      <c r="Y24" s="87"/>
    </row>
    <row r="25" spans="2:25" ht="15.75">
      <c r="B25" s="340"/>
      <c r="C25" s="340"/>
      <c r="D25" s="93"/>
      <c r="E25" s="93"/>
      <c r="F25" s="93"/>
      <c r="G25" s="93"/>
      <c r="H25" s="94"/>
      <c r="I25" s="94"/>
      <c r="J25" s="94"/>
      <c r="K25" s="60"/>
      <c r="X25" s="87"/>
      <c r="Y25" s="87"/>
    </row>
    <row r="26" spans="2:25" ht="16.5" thickBot="1">
      <c r="B26" s="92"/>
      <c r="C26" s="95"/>
      <c r="D26" s="94"/>
      <c r="E26" s="94"/>
      <c r="F26" s="94"/>
      <c r="G26" s="94"/>
      <c r="H26" s="94"/>
      <c r="I26" s="94"/>
      <c r="J26" s="94"/>
      <c r="K26" s="60"/>
      <c r="X26" s="87"/>
      <c r="Y26" s="87"/>
    </row>
    <row r="27" spans="2:25" ht="15.75">
      <c r="B27" s="338" t="s">
        <v>298</v>
      </c>
      <c r="C27" s="339"/>
      <c r="D27" s="339"/>
      <c r="E27" s="339"/>
      <c r="F27" s="78"/>
      <c r="G27" s="78"/>
      <c r="H27" s="79"/>
      <c r="I27" s="79"/>
      <c r="J27" s="80"/>
      <c r="K27" s="60"/>
      <c r="X27" s="87"/>
      <c r="Y27" s="87"/>
    </row>
    <row r="28" spans="2:27" ht="15.75">
      <c r="B28" s="66">
        <v>212002</v>
      </c>
      <c r="C28" s="67" t="s">
        <v>48</v>
      </c>
      <c r="D28" s="68">
        <v>4511</v>
      </c>
      <c r="E28" s="68">
        <v>3454</v>
      </c>
      <c r="F28" s="68">
        <v>5605</v>
      </c>
      <c r="G28" s="68">
        <v>5605</v>
      </c>
      <c r="H28" s="68">
        <v>7000</v>
      </c>
      <c r="I28" s="68">
        <v>6405</v>
      </c>
      <c r="J28" s="69">
        <v>6405</v>
      </c>
      <c r="K28" s="60"/>
      <c r="L28" s="341"/>
      <c r="M28" s="341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</row>
    <row r="29" spans="2:28" ht="15.75">
      <c r="B29" s="66">
        <v>212003</v>
      </c>
      <c r="C29" s="67" t="s">
        <v>49</v>
      </c>
      <c r="D29" s="68">
        <v>27027</v>
      </c>
      <c r="E29" s="68">
        <v>22926</v>
      </c>
      <c r="F29" s="287">
        <v>23048.07</v>
      </c>
      <c r="G29" s="287">
        <v>23048.07</v>
      </c>
      <c r="H29" s="68">
        <v>17500</v>
      </c>
      <c r="I29" s="68">
        <v>17500</v>
      </c>
      <c r="J29" s="69">
        <v>17500</v>
      </c>
      <c r="K29" s="60"/>
      <c r="L29" s="96"/>
      <c r="M29" s="97"/>
      <c r="N29" s="98"/>
      <c r="O29" s="98"/>
      <c r="P29" s="98"/>
      <c r="Q29" s="98"/>
      <c r="R29" s="98"/>
      <c r="S29" s="98"/>
      <c r="T29" s="98"/>
      <c r="U29" s="96"/>
      <c r="V29" s="97"/>
      <c r="W29" s="98"/>
      <c r="X29" s="98"/>
      <c r="Y29" s="98"/>
      <c r="Z29" s="98"/>
      <c r="AA29" s="98"/>
      <c r="AB29" s="99"/>
    </row>
    <row r="30" spans="2:28" ht="15.75">
      <c r="B30" s="66">
        <v>212003</v>
      </c>
      <c r="C30" s="67" t="s">
        <v>88</v>
      </c>
      <c r="D30" s="68">
        <v>0</v>
      </c>
      <c r="E30" s="68">
        <v>313</v>
      </c>
      <c r="F30" s="68">
        <v>286</v>
      </c>
      <c r="G30" s="68">
        <v>286</v>
      </c>
      <c r="H30" s="68">
        <v>1195</v>
      </c>
      <c r="I30" s="68">
        <v>3000</v>
      </c>
      <c r="J30" s="69">
        <v>3200</v>
      </c>
      <c r="K30" s="60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9"/>
    </row>
    <row r="31" spans="2:28" ht="15.75">
      <c r="B31" s="66" t="s">
        <v>50</v>
      </c>
      <c r="C31" s="67" t="s">
        <v>51</v>
      </c>
      <c r="D31" s="68">
        <v>5045</v>
      </c>
      <c r="E31" s="68">
        <v>2923</v>
      </c>
      <c r="F31" s="68">
        <v>3520</v>
      </c>
      <c r="G31" s="68">
        <v>3520</v>
      </c>
      <c r="H31" s="68">
        <v>3250</v>
      </c>
      <c r="I31" s="68">
        <v>3100</v>
      </c>
      <c r="J31" s="69">
        <v>3050</v>
      </c>
      <c r="K31" s="60"/>
      <c r="L31" s="100"/>
      <c r="M31" s="101"/>
      <c r="N31" s="101"/>
      <c r="O31" s="101"/>
      <c r="P31" s="101"/>
      <c r="Q31" s="101"/>
      <c r="R31" s="101"/>
      <c r="S31" s="101"/>
      <c r="T31" s="100"/>
      <c r="U31" s="102"/>
      <c r="V31" s="102"/>
      <c r="W31" s="102"/>
      <c r="X31" s="102"/>
      <c r="Y31" s="103"/>
      <c r="Z31" s="103"/>
      <c r="AA31" s="103"/>
      <c r="AB31" s="99"/>
    </row>
    <row r="32" spans="2:28" ht="15.75">
      <c r="B32" s="66" t="s">
        <v>52</v>
      </c>
      <c r="C32" s="67" t="s">
        <v>53</v>
      </c>
      <c r="D32" s="68">
        <v>18133</v>
      </c>
      <c r="E32" s="68">
        <v>16920</v>
      </c>
      <c r="F32" s="68">
        <v>18100</v>
      </c>
      <c r="G32" s="68">
        <v>18100</v>
      </c>
      <c r="H32" s="68">
        <v>18100</v>
      </c>
      <c r="I32" s="68">
        <v>18100</v>
      </c>
      <c r="J32" s="69">
        <v>18100</v>
      </c>
      <c r="K32" s="60"/>
      <c r="L32" s="100"/>
      <c r="M32" s="101"/>
      <c r="N32" s="101"/>
      <c r="O32" s="101"/>
      <c r="P32" s="101"/>
      <c r="Q32" s="101"/>
      <c r="R32" s="101"/>
      <c r="S32" s="101"/>
      <c r="T32" s="100"/>
      <c r="U32" s="102"/>
      <c r="V32" s="102"/>
      <c r="W32" s="102"/>
      <c r="X32" s="102"/>
      <c r="Y32" s="104"/>
      <c r="Z32" s="104"/>
      <c r="AA32" s="104"/>
      <c r="AB32" s="99"/>
    </row>
    <row r="33" spans="2:28" ht="15.75">
      <c r="B33" s="66">
        <v>211004</v>
      </c>
      <c r="C33" s="67" t="s">
        <v>77</v>
      </c>
      <c r="D33" s="68">
        <v>6374</v>
      </c>
      <c r="E33" s="68">
        <v>11357</v>
      </c>
      <c r="F33" s="68">
        <v>8300</v>
      </c>
      <c r="G33" s="68">
        <v>8300</v>
      </c>
      <c r="H33" s="68">
        <v>11200</v>
      </c>
      <c r="I33" s="68">
        <v>10500</v>
      </c>
      <c r="J33" s="69">
        <v>9225</v>
      </c>
      <c r="K33" s="60"/>
      <c r="L33" s="100"/>
      <c r="M33" s="101"/>
      <c r="N33" s="101"/>
      <c r="O33" s="101"/>
      <c r="P33" s="101"/>
      <c r="Q33" s="101"/>
      <c r="R33" s="101"/>
      <c r="S33" s="101"/>
      <c r="T33" s="100"/>
      <c r="U33" s="102"/>
      <c r="V33" s="102"/>
      <c r="W33" s="102"/>
      <c r="X33" s="102"/>
      <c r="Y33" s="104"/>
      <c r="Z33" s="104"/>
      <c r="AA33" s="104"/>
      <c r="AB33" s="99"/>
    </row>
    <row r="34" spans="2:28" ht="16.5" thickBot="1">
      <c r="B34" s="105">
        <v>221005</v>
      </c>
      <c r="C34" s="106" t="s">
        <v>78</v>
      </c>
      <c r="D34" s="107">
        <v>10455</v>
      </c>
      <c r="E34" s="107">
        <v>4580</v>
      </c>
      <c r="F34" s="107">
        <v>10500</v>
      </c>
      <c r="G34" s="107">
        <v>10500</v>
      </c>
      <c r="H34" s="107">
        <v>4800</v>
      </c>
      <c r="I34" s="107">
        <v>4800</v>
      </c>
      <c r="J34" s="108">
        <v>4800</v>
      </c>
      <c r="K34" s="60"/>
      <c r="L34" s="100"/>
      <c r="M34" s="102"/>
      <c r="N34" s="102"/>
      <c r="O34" s="102"/>
      <c r="P34" s="102"/>
      <c r="Q34" s="102"/>
      <c r="R34" s="102"/>
      <c r="S34" s="102"/>
      <c r="T34" s="100"/>
      <c r="U34" s="102"/>
      <c r="V34" s="102"/>
      <c r="W34" s="102"/>
      <c r="X34" s="102"/>
      <c r="Y34" s="102"/>
      <c r="Z34" s="102"/>
      <c r="AA34" s="102"/>
      <c r="AB34" s="99"/>
    </row>
    <row r="35" spans="2:28" ht="16.5" thickBot="1">
      <c r="B35" s="342" t="s">
        <v>299</v>
      </c>
      <c r="C35" s="343"/>
      <c r="D35" s="109"/>
      <c r="E35" s="109"/>
      <c r="F35" s="109"/>
      <c r="G35" s="109"/>
      <c r="H35" s="110"/>
      <c r="I35" s="110"/>
      <c r="J35" s="111"/>
      <c r="K35" s="60"/>
      <c r="L35" s="112"/>
      <c r="M35" s="112"/>
      <c r="N35" s="112"/>
      <c r="O35" s="112"/>
      <c r="P35" s="112"/>
      <c r="Q35" s="112"/>
      <c r="R35" s="112"/>
      <c r="S35" s="112"/>
      <c r="T35" s="112"/>
      <c r="U35" s="103"/>
      <c r="V35" s="103"/>
      <c r="W35" s="103"/>
      <c r="X35" s="103"/>
      <c r="Y35" s="101"/>
      <c r="Z35" s="101"/>
      <c r="AA35" s="101"/>
      <c r="AB35" s="99"/>
    </row>
    <row r="36" spans="2:28" ht="15.75">
      <c r="B36" s="66">
        <v>221004</v>
      </c>
      <c r="C36" s="67" t="s">
        <v>74</v>
      </c>
      <c r="D36" s="68">
        <v>5634</v>
      </c>
      <c r="E36" s="68">
        <v>2290</v>
      </c>
      <c r="F36" s="68">
        <v>2765</v>
      </c>
      <c r="G36" s="68">
        <v>2765</v>
      </c>
      <c r="H36" s="68">
        <v>3050</v>
      </c>
      <c r="I36" s="68">
        <v>3100</v>
      </c>
      <c r="J36" s="69">
        <v>3050</v>
      </c>
      <c r="K36" s="60"/>
      <c r="L36" s="100"/>
      <c r="M36" s="113"/>
      <c r="N36" s="113"/>
      <c r="O36" s="113"/>
      <c r="P36" s="113"/>
      <c r="Q36" s="113"/>
      <c r="R36" s="113"/>
      <c r="S36" s="113"/>
      <c r="T36" s="100"/>
      <c r="U36" s="102"/>
      <c r="V36" s="102"/>
      <c r="W36" s="102"/>
      <c r="X36" s="102"/>
      <c r="Y36" s="102"/>
      <c r="Z36" s="102"/>
      <c r="AA36" s="102"/>
      <c r="AB36" s="99"/>
    </row>
    <row r="37" spans="2:28" ht="15.75">
      <c r="B37" s="66" t="s">
        <v>324</v>
      </c>
      <c r="C37" s="67" t="s">
        <v>325</v>
      </c>
      <c r="D37" s="68"/>
      <c r="E37" s="68"/>
      <c r="F37" s="68">
        <v>4481</v>
      </c>
      <c r="G37" s="68">
        <v>4481</v>
      </c>
      <c r="H37" s="68"/>
      <c r="I37" s="68"/>
      <c r="J37" s="69"/>
      <c r="K37" s="60"/>
      <c r="L37" s="100"/>
      <c r="M37" s="113"/>
      <c r="N37" s="113"/>
      <c r="O37" s="113"/>
      <c r="P37" s="113"/>
      <c r="Q37" s="113"/>
      <c r="R37" s="113"/>
      <c r="S37" s="113"/>
      <c r="T37" s="100"/>
      <c r="U37" s="102"/>
      <c r="V37" s="102"/>
      <c r="W37" s="102"/>
      <c r="X37" s="102"/>
      <c r="Y37" s="102"/>
      <c r="Z37" s="102"/>
      <c r="AA37" s="102"/>
      <c r="AB37" s="99"/>
    </row>
    <row r="38" spans="2:28" ht="15.75">
      <c r="B38" s="66" t="s">
        <v>120</v>
      </c>
      <c r="C38" s="67" t="s">
        <v>121</v>
      </c>
      <c r="D38" s="68">
        <v>674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  <c r="J38" s="69">
        <v>0</v>
      </c>
      <c r="K38" s="60"/>
      <c r="L38" s="100"/>
      <c r="M38" s="100"/>
      <c r="N38" s="100"/>
      <c r="O38" s="100"/>
      <c r="P38" s="100"/>
      <c r="Q38" s="100"/>
      <c r="R38" s="100"/>
      <c r="S38" s="100"/>
      <c r="T38" s="100"/>
      <c r="U38" s="102"/>
      <c r="V38" s="102"/>
      <c r="W38" s="102"/>
      <c r="X38" s="102"/>
      <c r="Y38" s="102"/>
      <c r="Z38" s="102"/>
      <c r="AA38" s="102"/>
      <c r="AB38" s="99"/>
    </row>
    <row r="39" spans="2:28" ht="15.75">
      <c r="B39" s="66">
        <v>222003</v>
      </c>
      <c r="C39" s="67" t="s">
        <v>54</v>
      </c>
      <c r="D39" s="68">
        <v>5563</v>
      </c>
      <c r="E39" s="68">
        <v>200</v>
      </c>
      <c r="F39" s="68">
        <v>400</v>
      </c>
      <c r="G39" s="68">
        <v>400</v>
      </c>
      <c r="H39" s="68">
        <v>500</v>
      </c>
      <c r="I39" s="68">
        <v>200</v>
      </c>
      <c r="J39" s="69">
        <v>350</v>
      </c>
      <c r="K39" s="60"/>
      <c r="L39" s="112"/>
      <c r="M39" s="112"/>
      <c r="N39" s="112"/>
      <c r="O39" s="112"/>
      <c r="P39" s="112"/>
      <c r="Q39" s="112"/>
      <c r="R39" s="112"/>
      <c r="S39" s="112"/>
      <c r="T39" s="114"/>
      <c r="U39" s="103"/>
      <c r="V39" s="103"/>
      <c r="W39" s="103"/>
      <c r="X39" s="103"/>
      <c r="Y39" s="101"/>
      <c r="Z39" s="101"/>
      <c r="AA39" s="101"/>
      <c r="AB39" s="99"/>
    </row>
    <row r="40" spans="2:28" ht="15.75">
      <c r="B40" s="66">
        <v>223001</v>
      </c>
      <c r="C40" s="67" t="s">
        <v>38</v>
      </c>
      <c r="D40" s="68">
        <v>1048</v>
      </c>
      <c r="E40" s="68">
        <v>789</v>
      </c>
      <c r="F40" s="68">
        <v>460</v>
      </c>
      <c r="G40" s="68">
        <v>460</v>
      </c>
      <c r="H40" s="68">
        <v>300</v>
      </c>
      <c r="I40" s="68">
        <v>150</v>
      </c>
      <c r="J40" s="69">
        <v>200</v>
      </c>
      <c r="K40" s="60"/>
      <c r="L40" s="112"/>
      <c r="M40" s="112"/>
      <c r="N40" s="112"/>
      <c r="O40" s="112"/>
      <c r="P40" s="112"/>
      <c r="Q40" s="112"/>
      <c r="R40" s="112"/>
      <c r="S40" s="112"/>
      <c r="T40" s="114"/>
      <c r="U40" s="103"/>
      <c r="V40" s="103"/>
      <c r="W40" s="103"/>
      <c r="X40" s="103"/>
      <c r="Y40" s="101"/>
      <c r="Z40" s="101"/>
      <c r="AA40" s="101"/>
      <c r="AB40" s="99"/>
    </row>
    <row r="41" spans="2:28" ht="15.75">
      <c r="B41" s="66" t="s">
        <v>55</v>
      </c>
      <c r="C41" s="67" t="s">
        <v>56</v>
      </c>
      <c r="D41" s="68">
        <v>499</v>
      </c>
      <c r="E41" s="68">
        <v>872</v>
      </c>
      <c r="F41" s="68">
        <v>1150</v>
      </c>
      <c r="G41" s="68">
        <v>1150</v>
      </c>
      <c r="H41" s="68">
        <v>950</v>
      </c>
      <c r="I41" s="68">
        <v>900</v>
      </c>
      <c r="J41" s="69">
        <v>1000</v>
      </c>
      <c r="K41" s="60"/>
      <c r="L41" s="112"/>
      <c r="M41" s="112"/>
      <c r="N41" s="112"/>
      <c r="O41" s="112"/>
      <c r="P41" s="112"/>
      <c r="Q41" s="112"/>
      <c r="R41" s="112"/>
      <c r="S41" s="112"/>
      <c r="T41" s="115"/>
      <c r="U41" s="116"/>
      <c r="V41" s="116"/>
      <c r="W41" s="116"/>
      <c r="X41" s="116"/>
      <c r="Y41" s="101"/>
      <c r="Z41" s="101"/>
      <c r="AA41" s="101"/>
      <c r="AB41" s="99"/>
    </row>
    <row r="42" spans="2:28" ht="15.75">
      <c r="B42" s="66" t="s">
        <v>57</v>
      </c>
      <c r="C42" s="67" t="s">
        <v>312</v>
      </c>
      <c r="D42" s="68"/>
      <c r="E42" s="68"/>
      <c r="F42" s="68">
        <v>992</v>
      </c>
      <c r="G42" s="68">
        <v>992</v>
      </c>
      <c r="H42" s="68"/>
      <c r="I42" s="68"/>
      <c r="J42" s="69"/>
      <c r="K42" s="60"/>
      <c r="L42" s="112"/>
      <c r="M42" s="112"/>
      <c r="N42" s="112"/>
      <c r="O42" s="112"/>
      <c r="P42" s="112"/>
      <c r="Q42" s="112"/>
      <c r="R42" s="112"/>
      <c r="S42" s="112"/>
      <c r="T42" s="115"/>
      <c r="U42" s="116"/>
      <c r="V42" s="116"/>
      <c r="W42" s="116"/>
      <c r="X42" s="116"/>
      <c r="Y42" s="101"/>
      <c r="Z42" s="101"/>
      <c r="AA42" s="101"/>
      <c r="AB42" s="99"/>
    </row>
    <row r="43" spans="2:28" ht="15" customHeight="1">
      <c r="B43" s="66" t="s">
        <v>57</v>
      </c>
      <c r="C43" s="67" t="s">
        <v>313</v>
      </c>
      <c r="D43" s="68">
        <v>2904</v>
      </c>
      <c r="E43" s="68">
        <v>5470</v>
      </c>
      <c r="F43" s="68">
        <v>4017</v>
      </c>
      <c r="G43" s="68">
        <v>4017</v>
      </c>
      <c r="H43" s="68">
        <v>5000</v>
      </c>
      <c r="I43" s="68">
        <v>4800</v>
      </c>
      <c r="J43" s="69">
        <v>4800</v>
      </c>
      <c r="K43" s="60"/>
      <c r="L43" s="117"/>
      <c r="M43" s="117"/>
      <c r="N43" s="117"/>
      <c r="O43" s="117"/>
      <c r="P43" s="117"/>
      <c r="Q43" s="117"/>
      <c r="R43" s="117"/>
      <c r="S43" s="117"/>
      <c r="T43" s="117"/>
      <c r="U43" s="116"/>
      <c r="V43" s="116"/>
      <c r="W43" s="116"/>
      <c r="X43" s="116"/>
      <c r="Y43" s="116"/>
      <c r="Z43" s="116"/>
      <c r="AA43" s="116"/>
      <c r="AB43" s="99"/>
    </row>
    <row r="44" spans="2:28" ht="15.75">
      <c r="B44" s="66" t="s">
        <v>123</v>
      </c>
      <c r="C44" s="67" t="s">
        <v>124</v>
      </c>
      <c r="D44" s="68">
        <v>8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9">
        <v>0</v>
      </c>
      <c r="K44" s="60"/>
      <c r="L44" s="100"/>
      <c r="M44" s="113"/>
      <c r="N44" s="113"/>
      <c r="O44" s="113"/>
      <c r="P44" s="113"/>
      <c r="Q44" s="113"/>
      <c r="R44" s="113"/>
      <c r="S44" s="113"/>
      <c r="T44" s="113"/>
      <c r="U44" s="102"/>
      <c r="V44" s="102"/>
      <c r="W44" s="102"/>
      <c r="X44" s="102"/>
      <c r="Y44" s="102"/>
      <c r="Z44" s="102"/>
      <c r="AA44" s="102"/>
      <c r="AB44" s="99"/>
    </row>
    <row r="45" spans="2:28" ht="15.75">
      <c r="B45" s="66" t="s">
        <v>243</v>
      </c>
      <c r="C45" s="67" t="s">
        <v>244</v>
      </c>
      <c r="D45" s="68"/>
      <c r="E45" s="68"/>
      <c r="F45" s="68">
        <v>55</v>
      </c>
      <c r="G45" s="68">
        <v>55</v>
      </c>
      <c r="H45" s="68">
        <v>0</v>
      </c>
      <c r="I45" s="68">
        <v>0</v>
      </c>
      <c r="J45" s="69">
        <v>0</v>
      </c>
      <c r="K45" s="6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18"/>
      <c r="X45" s="112"/>
      <c r="Y45" s="112"/>
      <c r="Z45" s="99"/>
      <c r="AA45" s="99"/>
      <c r="AB45" s="99"/>
    </row>
    <row r="46" spans="2:28" ht="15.75">
      <c r="B46" s="66" t="s">
        <v>326</v>
      </c>
      <c r="C46" s="67" t="s">
        <v>327</v>
      </c>
      <c r="D46" s="68"/>
      <c r="E46" s="68"/>
      <c r="F46" s="68">
        <v>310</v>
      </c>
      <c r="G46" s="68">
        <v>310</v>
      </c>
      <c r="H46" s="68"/>
      <c r="I46" s="68"/>
      <c r="J46" s="69"/>
      <c r="K46" s="6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18"/>
      <c r="X46" s="112"/>
      <c r="Y46" s="112"/>
      <c r="Z46" s="99"/>
      <c r="AA46" s="99"/>
      <c r="AB46" s="99"/>
    </row>
    <row r="47" spans="2:28" ht="15.75">
      <c r="B47" s="66">
        <v>223003</v>
      </c>
      <c r="C47" s="67" t="s">
        <v>58</v>
      </c>
      <c r="D47" s="68">
        <v>3063</v>
      </c>
      <c r="E47" s="68">
        <v>2778</v>
      </c>
      <c r="F47" s="68">
        <v>3080</v>
      </c>
      <c r="G47" s="68">
        <v>3080</v>
      </c>
      <c r="H47" s="68">
        <v>3080</v>
      </c>
      <c r="I47" s="68">
        <v>3100</v>
      </c>
      <c r="J47" s="69">
        <v>3100</v>
      </c>
      <c r="K47" s="6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18"/>
      <c r="X47" s="99"/>
      <c r="Y47" s="99"/>
      <c r="Z47" s="99"/>
      <c r="AA47" s="99"/>
      <c r="AB47" s="99"/>
    </row>
    <row r="48" spans="2:28" ht="16.5" thickBot="1">
      <c r="B48" s="70">
        <v>229005</v>
      </c>
      <c r="C48" s="71" t="s">
        <v>59</v>
      </c>
      <c r="D48" s="72">
        <v>285</v>
      </c>
      <c r="E48" s="72">
        <v>280</v>
      </c>
      <c r="F48" s="72">
        <v>165</v>
      </c>
      <c r="G48" s="72">
        <v>165</v>
      </c>
      <c r="H48" s="72">
        <v>300</v>
      </c>
      <c r="I48" s="72">
        <v>310</v>
      </c>
      <c r="J48" s="73">
        <v>300</v>
      </c>
      <c r="K48" s="60"/>
      <c r="L48" s="99"/>
      <c r="M48" s="99"/>
      <c r="N48" s="99"/>
      <c r="O48" s="99"/>
      <c r="P48" s="99"/>
      <c r="Q48" s="99"/>
      <c r="R48" s="119"/>
      <c r="S48" s="119"/>
      <c r="T48" s="119"/>
      <c r="U48" s="119"/>
      <c r="V48" s="119"/>
      <c r="W48" s="120"/>
      <c r="X48" s="121"/>
      <c r="Y48" s="119"/>
      <c r="Z48" s="99"/>
      <c r="AA48" s="99"/>
      <c r="AB48" s="99"/>
    </row>
    <row r="49" spans="2:28" ht="16.5" thickBot="1">
      <c r="B49" s="122"/>
      <c r="C49" s="86"/>
      <c r="D49" s="123"/>
      <c r="E49" s="123"/>
      <c r="F49" s="123"/>
      <c r="G49" s="123"/>
      <c r="H49" s="124"/>
      <c r="I49" s="123"/>
      <c r="J49" s="123"/>
      <c r="K49" s="60"/>
      <c r="L49" s="99"/>
      <c r="M49" s="99"/>
      <c r="N49" s="99"/>
      <c r="O49" s="99"/>
      <c r="P49" s="99"/>
      <c r="Q49" s="99"/>
      <c r="R49" s="119"/>
      <c r="S49" s="119"/>
      <c r="T49" s="119"/>
      <c r="U49" s="119"/>
      <c r="V49" s="119"/>
      <c r="W49" s="120"/>
      <c r="X49" s="121"/>
      <c r="Y49" s="119"/>
      <c r="Z49" s="99"/>
      <c r="AA49" s="99"/>
      <c r="AB49" s="99"/>
    </row>
    <row r="50" spans="2:28" ht="16.5" thickBot="1">
      <c r="B50" s="342" t="s">
        <v>300</v>
      </c>
      <c r="C50" s="343"/>
      <c r="D50" s="109"/>
      <c r="E50" s="109"/>
      <c r="F50" s="109"/>
      <c r="G50" s="109"/>
      <c r="H50" s="110"/>
      <c r="I50" s="110"/>
      <c r="J50" s="111"/>
      <c r="K50" s="85"/>
      <c r="L50" s="99"/>
      <c r="M50" s="99"/>
      <c r="N50" s="99"/>
      <c r="O50" s="99"/>
      <c r="P50" s="99"/>
      <c r="Q50" s="99"/>
      <c r="R50" s="119"/>
      <c r="S50" s="119"/>
      <c r="T50" s="119"/>
      <c r="U50" s="119"/>
      <c r="V50" s="119"/>
      <c r="W50" s="120"/>
      <c r="X50" s="121"/>
      <c r="Y50" s="119"/>
      <c r="Z50" s="99"/>
      <c r="AA50" s="99"/>
      <c r="AB50" s="99"/>
    </row>
    <row r="51" spans="2:28" ht="16.5" thickBot="1">
      <c r="B51" s="70">
        <v>243</v>
      </c>
      <c r="C51" s="71" t="s">
        <v>31</v>
      </c>
      <c r="D51" s="72">
        <v>150</v>
      </c>
      <c r="E51" s="72">
        <v>226</v>
      </c>
      <c r="F51" s="72">
        <v>200</v>
      </c>
      <c r="G51" s="72">
        <v>200</v>
      </c>
      <c r="H51" s="72">
        <v>200</v>
      </c>
      <c r="I51" s="72">
        <v>200</v>
      </c>
      <c r="J51" s="73">
        <v>200</v>
      </c>
      <c r="K51" s="60"/>
      <c r="L51" s="99"/>
      <c r="M51" s="99"/>
      <c r="N51" s="99"/>
      <c r="O51" s="99"/>
      <c r="P51" s="99"/>
      <c r="Q51" s="99"/>
      <c r="R51" s="119"/>
      <c r="S51" s="119"/>
      <c r="T51" s="119"/>
      <c r="U51" s="119"/>
      <c r="V51" s="119"/>
      <c r="W51" s="120"/>
      <c r="X51" s="120"/>
      <c r="Y51" s="119"/>
      <c r="Z51" s="99"/>
      <c r="AA51" s="99"/>
      <c r="AB51" s="99"/>
    </row>
    <row r="52" spans="2:28" ht="16.5" thickBot="1">
      <c r="B52" s="122"/>
      <c r="C52" s="86"/>
      <c r="D52" s="123"/>
      <c r="E52" s="123"/>
      <c r="F52" s="123"/>
      <c r="G52" s="123"/>
      <c r="H52" s="123"/>
      <c r="I52" s="123"/>
      <c r="J52" s="123"/>
      <c r="K52" s="60"/>
      <c r="L52" s="117"/>
      <c r="M52" s="125"/>
      <c r="N52" s="125"/>
      <c r="O52" s="125"/>
      <c r="P52" s="125"/>
      <c r="Q52" s="125"/>
      <c r="R52" s="125"/>
      <c r="S52" s="125"/>
      <c r="T52" s="112"/>
      <c r="U52" s="112"/>
      <c r="V52" s="120"/>
      <c r="W52" s="120"/>
      <c r="X52" s="119"/>
      <c r="Y52" s="99"/>
      <c r="Z52" s="99"/>
      <c r="AA52" s="99"/>
      <c r="AB52" s="99"/>
    </row>
    <row r="53" spans="2:28" ht="15.75">
      <c r="B53" s="338" t="s">
        <v>301</v>
      </c>
      <c r="C53" s="339"/>
      <c r="D53" s="126"/>
      <c r="E53" s="126"/>
      <c r="F53" s="78"/>
      <c r="G53" s="78"/>
      <c r="H53" s="79"/>
      <c r="I53" s="79"/>
      <c r="J53" s="80"/>
      <c r="K53" s="60"/>
      <c r="L53" s="117"/>
      <c r="M53" s="125"/>
      <c r="N53" s="125"/>
      <c r="O53" s="125"/>
      <c r="P53" s="125"/>
      <c r="Q53" s="125"/>
      <c r="R53" s="125"/>
      <c r="S53" s="125"/>
      <c r="T53" s="112"/>
      <c r="U53" s="112"/>
      <c r="V53" s="120"/>
      <c r="W53" s="120"/>
      <c r="X53" s="119"/>
      <c r="Y53" s="99"/>
      <c r="Z53" s="99"/>
      <c r="AA53" s="99"/>
      <c r="AB53" s="99"/>
    </row>
    <row r="54" spans="2:28" ht="15.75">
      <c r="B54" s="66">
        <v>291003</v>
      </c>
      <c r="C54" s="67" t="s">
        <v>112</v>
      </c>
      <c r="D54" s="68">
        <v>4140</v>
      </c>
      <c r="E54" s="68">
        <v>1160</v>
      </c>
      <c r="F54" s="68">
        <v>0</v>
      </c>
      <c r="G54" s="68">
        <v>0</v>
      </c>
      <c r="H54" s="68">
        <v>0</v>
      </c>
      <c r="I54" s="68">
        <v>0</v>
      </c>
      <c r="J54" s="69">
        <v>0</v>
      </c>
      <c r="K54" s="60"/>
      <c r="L54" s="117"/>
      <c r="M54" s="125"/>
      <c r="N54" s="125"/>
      <c r="O54" s="125"/>
      <c r="P54" s="125"/>
      <c r="Q54" s="125"/>
      <c r="R54" s="125"/>
      <c r="S54" s="125"/>
      <c r="T54" s="112"/>
      <c r="U54" s="112"/>
      <c r="V54" s="120"/>
      <c r="W54" s="120"/>
      <c r="X54" s="119"/>
      <c r="Y54" s="99"/>
      <c r="Z54" s="99"/>
      <c r="AA54" s="99"/>
      <c r="AB54" s="99"/>
    </row>
    <row r="55" spans="2:28" ht="15.75">
      <c r="B55" s="66">
        <v>291004</v>
      </c>
      <c r="C55" s="67" t="s">
        <v>114</v>
      </c>
      <c r="D55" s="68">
        <v>0</v>
      </c>
      <c r="E55" s="68">
        <v>50</v>
      </c>
      <c r="F55" s="68">
        <v>50</v>
      </c>
      <c r="G55" s="68">
        <v>50</v>
      </c>
      <c r="H55" s="68">
        <v>0</v>
      </c>
      <c r="I55" s="68">
        <v>0</v>
      </c>
      <c r="J55" s="69"/>
      <c r="K55" s="60"/>
      <c r="L55" s="117"/>
      <c r="M55" s="117"/>
      <c r="N55" s="117"/>
      <c r="O55" s="117"/>
      <c r="P55" s="117"/>
      <c r="Q55" s="117"/>
      <c r="R55" s="112"/>
      <c r="S55" s="112"/>
      <c r="T55" s="112"/>
      <c r="U55" s="112"/>
      <c r="V55" s="112"/>
      <c r="W55" s="120"/>
      <c r="X55" s="120"/>
      <c r="Y55" s="119"/>
      <c r="Z55" s="99"/>
      <c r="AA55" s="99"/>
      <c r="AB55" s="99"/>
    </row>
    <row r="56" spans="2:26" ht="15.75">
      <c r="B56" s="66">
        <v>291008</v>
      </c>
      <c r="C56" s="67" t="s">
        <v>113</v>
      </c>
      <c r="D56" s="68">
        <v>187</v>
      </c>
      <c r="E56" s="68">
        <v>187</v>
      </c>
      <c r="F56" s="268">
        <v>188</v>
      </c>
      <c r="G56" s="268">
        <v>188</v>
      </c>
      <c r="H56" s="68">
        <v>95</v>
      </c>
      <c r="I56" s="68">
        <v>80</v>
      </c>
      <c r="J56" s="69">
        <v>0</v>
      </c>
      <c r="K56" s="60"/>
      <c r="L56" s="127"/>
      <c r="M56" s="127"/>
      <c r="N56" s="127"/>
      <c r="O56" s="127"/>
      <c r="P56" s="127"/>
      <c r="Q56" s="127"/>
      <c r="R56" s="128"/>
      <c r="S56" s="128"/>
      <c r="T56" s="128"/>
      <c r="U56" s="128"/>
      <c r="V56" s="128"/>
      <c r="W56" s="129"/>
      <c r="X56" s="130"/>
      <c r="Y56" s="131"/>
      <c r="Z56" s="81"/>
    </row>
    <row r="57" spans="2:26" ht="15.75">
      <c r="B57" s="66">
        <v>292008</v>
      </c>
      <c r="C57" s="67" t="s">
        <v>60</v>
      </c>
      <c r="D57" s="68">
        <v>5889</v>
      </c>
      <c r="E57" s="68">
        <v>1060</v>
      </c>
      <c r="F57" s="68">
        <v>440</v>
      </c>
      <c r="G57" s="68">
        <v>440</v>
      </c>
      <c r="H57" s="68">
        <v>1100</v>
      </c>
      <c r="I57" s="68">
        <v>900</v>
      </c>
      <c r="J57" s="69">
        <v>950</v>
      </c>
      <c r="K57" s="60"/>
      <c r="L57" s="127"/>
      <c r="M57" s="127"/>
      <c r="N57" s="127"/>
      <c r="O57" s="127"/>
      <c r="P57" s="127"/>
      <c r="Q57" s="127"/>
      <c r="R57" s="128"/>
      <c r="S57" s="128"/>
      <c r="T57" s="128"/>
      <c r="U57" s="128"/>
      <c r="V57" s="128"/>
      <c r="W57" s="130"/>
      <c r="X57" s="130"/>
      <c r="Y57" s="131"/>
      <c r="Z57" s="81"/>
    </row>
    <row r="58" spans="2:26" ht="20.25" customHeight="1">
      <c r="B58" s="66">
        <v>292006</v>
      </c>
      <c r="C58" s="67" t="s">
        <v>314</v>
      </c>
      <c r="D58" s="68"/>
      <c r="E58" s="68"/>
      <c r="F58" s="68">
        <v>564</v>
      </c>
      <c r="G58" s="68">
        <v>564</v>
      </c>
      <c r="H58" s="68"/>
      <c r="I58" s="68"/>
      <c r="J58" s="69"/>
      <c r="K58" s="60"/>
      <c r="L58" s="96"/>
      <c r="M58" s="97"/>
      <c r="N58" s="98"/>
      <c r="O58" s="98"/>
      <c r="P58" s="98"/>
      <c r="Q58" s="98"/>
      <c r="R58" s="98"/>
      <c r="S58" s="98"/>
      <c r="T58" s="112"/>
      <c r="U58" s="128"/>
      <c r="V58" s="128"/>
      <c r="W58" s="130"/>
      <c r="X58" s="130"/>
      <c r="Y58" s="131"/>
      <c r="Z58" s="81"/>
    </row>
    <row r="59" spans="2:26" ht="15.75">
      <c r="B59" s="66">
        <v>292012</v>
      </c>
      <c r="C59" s="67" t="s">
        <v>61</v>
      </c>
      <c r="D59" s="68">
        <v>7271</v>
      </c>
      <c r="E59" s="68">
        <v>0</v>
      </c>
      <c r="F59" s="68">
        <v>4707</v>
      </c>
      <c r="G59" s="68">
        <v>4707</v>
      </c>
      <c r="H59" s="68">
        <v>4900</v>
      </c>
      <c r="I59" s="68">
        <v>3100</v>
      </c>
      <c r="J59" s="69">
        <v>3200</v>
      </c>
      <c r="K59" s="60"/>
      <c r="L59" s="96"/>
      <c r="M59" s="96"/>
      <c r="N59" s="96"/>
      <c r="O59" s="96"/>
      <c r="P59" s="96"/>
      <c r="Q59" s="96"/>
      <c r="R59" s="96"/>
      <c r="S59" s="96"/>
      <c r="T59" s="132"/>
      <c r="X59" s="130"/>
      <c r="Y59" s="131"/>
      <c r="Z59" s="81"/>
    </row>
    <row r="60" spans="2:26" ht="15.75">
      <c r="B60" s="66">
        <v>292019</v>
      </c>
      <c r="C60" s="67" t="s">
        <v>115</v>
      </c>
      <c r="D60" s="68">
        <v>1842</v>
      </c>
      <c r="E60" s="68">
        <v>264</v>
      </c>
      <c r="F60" s="68">
        <v>0</v>
      </c>
      <c r="G60" s="68">
        <v>0</v>
      </c>
      <c r="H60" s="68">
        <v>0</v>
      </c>
      <c r="I60" s="68">
        <v>0</v>
      </c>
      <c r="J60" s="69">
        <v>0</v>
      </c>
      <c r="K60" s="60"/>
      <c r="L60" s="133"/>
      <c r="M60" s="103"/>
      <c r="N60" s="134"/>
      <c r="O60" s="134"/>
      <c r="P60" s="134"/>
      <c r="Q60" s="134"/>
      <c r="R60" s="134"/>
      <c r="S60" s="134"/>
      <c r="T60" s="132"/>
      <c r="X60" s="130"/>
      <c r="Y60" s="131"/>
      <c r="Z60" s="81"/>
    </row>
    <row r="61" spans="2:26" ht="15.75">
      <c r="B61" s="66">
        <v>292027</v>
      </c>
      <c r="C61" s="67" t="s">
        <v>62</v>
      </c>
      <c r="D61" s="68">
        <v>1600</v>
      </c>
      <c r="E61" s="68">
        <v>8494</v>
      </c>
      <c r="F61" s="68">
        <v>1000</v>
      </c>
      <c r="G61" s="68">
        <v>1000</v>
      </c>
      <c r="H61" s="68">
        <v>1000</v>
      </c>
      <c r="I61" s="68">
        <v>1050</v>
      </c>
      <c r="J61" s="69">
        <v>1100</v>
      </c>
      <c r="K61" s="60"/>
      <c r="L61" s="133"/>
      <c r="M61" s="103"/>
      <c r="N61" s="134"/>
      <c r="O61" s="134"/>
      <c r="P61" s="134"/>
      <c r="Q61" s="134"/>
      <c r="R61" s="134"/>
      <c r="S61" s="134"/>
      <c r="T61" s="132"/>
      <c r="X61" s="130"/>
      <c r="Y61" s="135"/>
      <c r="Z61" s="81"/>
    </row>
    <row r="62" spans="2:26" ht="16.5" customHeight="1" thickBot="1">
      <c r="B62" s="88"/>
      <c r="C62" s="89"/>
      <c r="D62" s="90">
        <f aca="true" t="shared" si="1" ref="D62:J62">SUM(D28:D61)</f>
        <v>112302</v>
      </c>
      <c r="E62" s="90">
        <f t="shared" si="1"/>
        <v>86593</v>
      </c>
      <c r="F62" s="269">
        <f t="shared" si="1"/>
        <v>94383.07</v>
      </c>
      <c r="G62" s="269">
        <f t="shared" si="1"/>
        <v>94383.07</v>
      </c>
      <c r="H62" s="90">
        <f t="shared" si="1"/>
        <v>83520</v>
      </c>
      <c r="I62" s="90">
        <f t="shared" si="1"/>
        <v>81295</v>
      </c>
      <c r="J62" s="91">
        <f t="shared" si="1"/>
        <v>80530</v>
      </c>
      <c r="K62" s="60"/>
      <c r="L62" s="133"/>
      <c r="M62" s="103"/>
      <c r="N62" s="134"/>
      <c r="O62" s="134"/>
      <c r="P62" s="134"/>
      <c r="Q62" s="134"/>
      <c r="R62" s="134"/>
      <c r="S62" s="134"/>
      <c r="T62" s="132"/>
      <c r="X62" s="130"/>
      <c r="Y62" s="131"/>
      <c r="Z62" s="81"/>
    </row>
    <row r="63" spans="2:26" ht="15.75" customHeight="1" thickBot="1">
      <c r="B63" s="136"/>
      <c r="C63" s="137"/>
      <c r="D63" s="138"/>
      <c r="E63" s="138"/>
      <c r="F63" s="138"/>
      <c r="G63" s="138"/>
      <c r="H63" s="138"/>
      <c r="I63" s="138"/>
      <c r="J63" s="138"/>
      <c r="K63" s="60"/>
      <c r="L63" s="133"/>
      <c r="M63" s="103"/>
      <c r="N63" s="134"/>
      <c r="O63" s="134"/>
      <c r="P63" s="134"/>
      <c r="Q63" s="134"/>
      <c r="R63" s="134"/>
      <c r="S63" s="134"/>
      <c r="T63" s="132"/>
      <c r="X63" s="130"/>
      <c r="Y63" s="131"/>
      <c r="Z63" s="81"/>
    </row>
    <row r="64" spans="2:26" ht="15.75">
      <c r="B64" s="338" t="s">
        <v>302</v>
      </c>
      <c r="C64" s="339"/>
      <c r="D64" s="139">
        <f aca="true" t="shared" si="2" ref="D64:J64">SUM(D65:D80)</f>
        <v>282281</v>
      </c>
      <c r="E64" s="139">
        <f t="shared" si="2"/>
        <v>250836</v>
      </c>
      <c r="F64" s="309">
        <f t="shared" si="2"/>
        <v>242963.31999999998</v>
      </c>
      <c r="G64" s="309">
        <f t="shared" si="2"/>
        <v>242963.31999999998</v>
      </c>
      <c r="H64" s="79">
        <f t="shared" si="2"/>
        <v>235557</v>
      </c>
      <c r="I64" s="79">
        <f t="shared" si="2"/>
        <v>234250</v>
      </c>
      <c r="J64" s="80">
        <f t="shared" si="2"/>
        <v>234390</v>
      </c>
      <c r="K64" s="60"/>
      <c r="L64" s="133"/>
      <c r="M64" s="103"/>
      <c r="N64" s="134"/>
      <c r="O64" s="134"/>
      <c r="P64" s="134"/>
      <c r="Q64" s="134"/>
      <c r="R64" s="134"/>
      <c r="S64" s="134"/>
      <c r="T64" s="132"/>
      <c r="X64" s="130"/>
      <c r="Y64" s="131"/>
      <c r="Z64" s="81"/>
    </row>
    <row r="65" spans="2:26" ht="15.75">
      <c r="B65" s="66">
        <v>311</v>
      </c>
      <c r="C65" s="67" t="s">
        <v>63</v>
      </c>
      <c r="D65" s="68">
        <v>613</v>
      </c>
      <c r="E65" s="68">
        <v>974</v>
      </c>
      <c r="F65" s="68">
        <v>1042</v>
      </c>
      <c r="G65" s="68">
        <v>1042</v>
      </c>
      <c r="H65" s="68">
        <v>970</v>
      </c>
      <c r="I65" s="68">
        <v>1000</v>
      </c>
      <c r="J65" s="69">
        <v>1050</v>
      </c>
      <c r="K65" s="60"/>
      <c r="L65" s="133"/>
      <c r="M65" s="103"/>
      <c r="N65" s="134"/>
      <c r="O65" s="134"/>
      <c r="P65" s="134"/>
      <c r="Q65" s="134"/>
      <c r="R65" s="134"/>
      <c r="S65" s="134"/>
      <c r="T65" s="132"/>
      <c r="X65" s="130"/>
      <c r="Y65" s="131"/>
      <c r="Z65" s="81"/>
    </row>
    <row r="66" spans="2:26" ht="15.75">
      <c r="B66" s="66">
        <v>311</v>
      </c>
      <c r="C66" s="67" t="s">
        <v>127</v>
      </c>
      <c r="D66" s="68">
        <v>0</v>
      </c>
      <c r="E66" s="68">
        <v>0</v>
      </c>
      <c r="F66" s="68">
        <v>750</v>
      </c>
      <c r="G66" s="68">
        <v>750</v>
      </c>
      <c r="H66" s="68"/>
      <c r="I66" s="68"/>
      <c r="J66" s="69"/>
      <c r="K66" s="60"/>
      <c r="L66" s="133"/>
      <c r="X66" s="130"/>
      <c r="Y66" s="131"/>
      <c r="Z66" s="81"/>
    </row>
    <row r="67" spans="2:26" ht="15.75">
      <c r="B67" s="66">
        <v>312001</v>
      </c>
      <c r="C67" s="67" t="s">
        <v>89</v>
      </c>
      <c r="D67" s="68">
        <v>109</v>
      </c>
      <c r="E67" s="68">
        <v>463</v>
      </c>
      <c r="F67" s="68">
        <v>765</v>
      </c>
      <c r="G67" s="68">
        <v>765</v>
      </c>
      <c r="H67" s="68">
        <v>650</v>
      </c>
      <c r="I67" s="68">
        <v>600</v>
      </c>
      <c r="J67" s="69">
        <v>620</v>
      </c>
      <c r="K67" s="60"/>
      <c r="L67" s="133"/>
      <c r="X67" s="130"/>
      <c r="Y67" s="131"/>
      <c r="Z67" s="81"/>
    </row>
    <row r="68" spans="2:26" ht="15.75">
      <c r="B68" s="66">
        <v>312001</v>
      </c>
      <c r="C68" s="67" t="s">
        <v>64</v>
      </c>
      <c r="D68" s="68">
        <v>4681</v>
      </c>
      <c r="E68" s="68">
        <v>4772</v>
      </c>
      <c r="F68" s="287">
        <v>4779.25</v>
      </c>
      <c r="G68" s="287">
        <v>4779.25</v>
      </c>
      <c r="H68" s="68">
        <v>4830</v>
      </c>
      <c r="I68" s="68">
        <v>4800</v>
      </c>
      <c r="J68" s="69">
        <v>4800</v>
      </c>
      <c r="K68" s="60"/>
      <c r="L68" s="140"/>
      <c r="X68" s="130"/>
      <c r="Y68" s="131"/>
      <c r="Z68" s="81"/>
    </row>
    <row r="69" spans="2:26" ht="19.5" customHeight="1">
      <c r="B69" s="66">
        <v>312001</v>
      </c>
      <c r="C69" s="67" t="s">
        <v>128</v>
      </c>
      <c r="D69" s="68">
        <v>0</v>
      </c>
      <c r="E69" s="68">
        <v>0</v>
      </c>
      <c r="F69" s="68">
        <v>5622</v>
      </c>
      <c r="G69" s="68">
        <v>5622</v>
      </c>
      <c r="H69" s="68"/>
      <c r="I69" s="68"/>
      <c r="J69" s="69"/>
      <c r="K69" s="60"/>
      <c r="L69" s="140"/>
      <c r="X69" s="130"/>
      <c r="Y69" s="131"/>
      <c r="Z69" s="81"/>
    </row>
    <row r="70" spans="2:26" ht="15.75">
      <c r="B70" s="66">
        <v>312001</v>
      </c>
      <c r="C70" s="67" t="s">
        <v>65</v>
      </c>
      <c r="D70" s="68">
        <v>3000</v>
      </c>
      <c r="E70" s="68">
        <v>3391</v>
      </c>
      <c r="F70" s="287">
        <v>3696.54</v>
      </c>
      <c r="G70" s="287">
        <v>3696.54</v>
      </c>
      <c r="H70" s="68">
        <v>3400</v>
      </c>
      <c r="I70" s="68">
        <v>3200</v>
      </c>
      <c r="J70" s="69">
        <v>3100</v>
      </c>
      <c r="K70" s="60"/>
      <c r="L70" s="141"/>
      <c r="X70" s="130"/>
      <c r="Y70" s="131"/>
      <c r="Z70" s="81"/>
    </row>
    <row r="71" spans="2:26" ht="15.75">
      <c r="B71" s="66">
        <v>312001</v>
      </c>
      <c r="C71" s="67" t="s">
        <v>323</v>
      </c>
      <c r="D71" s="68">
        <v>953</v>
      </c>
      <c r="E71" s="68">
        <v>1728</v>
      </c>
      <c r="F71" s="287">
        <v>1648.89</v>
      </c>
      <c r="G71" s="287">
        <v>1648.89</v>
      </c>
      <c r="H71" s="68">
        <v>1647</v>
      </c>
      <c r="I71" s="68">
        <v>1700</v>
      </c>
      <c r="J71" s="69">
        <v>1800</v>
      </c>
      <c r="K71" s="60"/>
      <c r="L71" s="140"/>
      <c r="X71" s="130"/>
      <c r="Y71" s="131"/>
      <c r="Z71" s="81"/>
    </row>
    <row r="72" spans="2:26" ht="15.75">
      <c r="B72" s="66">
        <v>312001</v>
      </c>
      <c r="C72" s="67" t="s">
        <v>66</v>
      </c>
      <c r="D72" s="68">
        <v>245222</v>
      </c>
      <c r="E72" s="68">
        <v>231418</v>
      </c>
      <c r="F72" s="68">
        <v>217929</v>
      </c>
      <c r="G72" s="68">
        <v>217929</v>
      </c>
      <c r="H72" s="68">
        <v>215900</v>
      </c>
      <c r="I72" s="68">
        <v>215800</v>
      </c>
      <c r="J72" s="69">
        <v>215670</v>
      </c>
      <c r="K72" s="60"/>
      <c r="L72" s="103"/>
      <c r="X72" s="130"/>
      <c r="Y72" s="131"/>
      <c r="Z72" s="81"/>
    </row>
    <row r="73" spans="2:26" ht="15.75">
      <c r="B73" s="66">
        <v>312001</v>
      </c>
      <c r="C73" s="67" t="s">
        <v>67</v>
      </c>
      <c r="D73" s="68">
        <v>3472</v>
      </c>
      <c r="E73" s="68">
        <v>3186</v>
      </c>
      <c r="F73" s="68">
        <v>2999</v>
      </c>
      <c r="G73" s="68">
        <v>2999</v>
      </c>
      <c r="H73" s="68">
        <v>3200</v>
      </c>
      <c r="I73" s="68">
        <v>3100</v>
      </c>
      <c r="J73" s="69">
        <v>3100</v>
      </c>
      <c r="K73" s="60"/>
      <c r="L73" s="140"/>
      <c r="X73" s="130"/>
      <c r="Y73" s="135"/>
      <c r="Z73" s="81"/>
    </row>
    <row r="74" spans="2:26" ht="15.75">
      <c r="B74" s="66">
        <v>312001</v>
      </c>
      <c r="C74" s="67" t="s">
        <v>32</v>
      </c>
      <c r="D74" s="68">
        <v>1297</v>
      </c>
      <c r="E74" s="68">
        <v>1093</v>
      </c>
      <c r="F74" s="68">
        <v>1032</v>
      </c>
      <c r="G74" s="68">
        <v>1032</v>
      </c>
      <c r="H74" s="68">
        <v>1090</v>
      </c>
      <c r="I74" s="68">
        <v>1000</v>
      </c>
      <c r="J74" s="69">
        <v>1050</v>
      </c>
      <c r="K74" s="85"/>
      <c r="L74" s="103"/>
      <c r="X74" s="81"/>
      <c r="Y74" s="81"/>
      <c r="Z74" s="81"/>
    </row>
    <row r="75" spans="2:26" ht="13.5" customHeight="1">
      <c r="B75" s="66">
        <v>312001</v>
      </c>
      <c r="C75" s="67" t="s">
        <v>68</v>
      </c>
      <c r="D75" s="68">
        <v>1319</v>
      </c>
      <c r="E75" s="68">
        <v>1379</v>
      </c>
      <c r="F75" s="68">
        <v>1207</v>
      </c>
      <c r="G75" s="68">
        <v>1207</v>
      </c>
      <c r="H75" s="68">
        <v>1370</v>
      </c>
      <c r="I75" s="68">
        <v>1300</v>
      </c>
      <c r="J75" s="69">
        <v>1350</v>
      </c>
      <c r="K75" s="85"/>
      <c r="L75" s="103"/>
      <c r="V75" s="87"/>
      <c r="W75" s="87"/>
      <c r="X75" s="142"/>
      <c r="Y75" s="143"/>
      <c r="Z75" s="81"/>
    </row>
    <row r="76" spans="2:26" ht="15.75">
      <c r="B76" s="66">
        <v>312001</v>
      </c>
      <c r="C76" s="67" t="s">
        <v>69</v>
      </c>
      <c r="D76" s="68">
        <v>290</v>
      </c>
      <c r="E76" s="68">
        <v>201</v>
      </c>
      <c r="F76" s="287">
        <v>283.55</v>
      </c>
      <c r="G76" s="287">
        <v>283.55</v>
      </c>
      <c r="H76" s="68">
        <v>200</v>
      </c>
      <c r="I76" s="68">
        <v>250</v>
      </c>
      <c r="J76" s="69">
        <v>250</v>
      </c>
      <c r="K76" s="60"/>
      <c r="L76" s="103"/>
      <c r="V76" s="87"/>
      <c r="W76" s="87"/>
      <c r="X76" s="86"/>
      <c r="Y76" s="86"/>
      <c r="Z76" s="81"/>
    </row>
    <row r="77" spans="2:26" ht="15.75">
      <c r="B77" s="66">
        <v>312001</v>
      </c>
      <c r="C77" s="67" t="s">
        <v>90</v>
      </c>
      <c r="D77" s="68">
        <v>1619</v>
      </c>
      <c r="E77" s="68">
        <v>1650</v>
      </c>
      <c r="F77" s="68">
        <v>624</v>
      </c>
      <c r="G77" s="68">
        <v>624</v>
      </c>
      <c r="H77" s="68">
        <v>720</v>
      </c>
      <c r="I77" s="68">
        <v>0</v>
      </c>
      <c r="J77" s="69">
        <v>0</v>
      </c>
      <c r="K77" s="60"/>
      <c r="L77" s="103"/>
      <c r="V77" s="128"/>
      <c r="W77" s="128"/>
      <c r="X77" s="86"/>
      <c r="Y77" s="86"/>
      <c r="Z77" s="81"/>
    </row>
    <row r="78" spans="2:26" ht="15.75">
      <c r="B78" s="66">
        <v>321001</v>
      </c>
      <c r="C78" s="67" t="s">
        <v>122</v>
      </c>
      <c r="D78" s="68">
        <v>19129</v>
      </c>
      <c r="E78" s="68">
        <v>0</v>
      </c>
      <c r="F78" s="68">
        <v>0</v>
      </c>
      <c r="G78" s="68">
        <v>0</v>
      </c>
      <c r="H78" s="68">
        <v>0</v>
      </c>
      <c r="I78" s="68">
        <v>0</v>
      </c>
      <c r="J78" s="69">
        <v>0</v>
      </c>
      <c r="K78" s="60"/>
      <c r="L78" s="103"/>
      <c r="V78" s="87"/>
      <c r="W78" s="87"/>
      <c r="X78" s="86"/>
      <c r="Y78" s="86"/>
      <c r="Z78" s="81"/>
    </row>
    <row r="79" spans="2:26" ht="21" customHeight="1">
      <c r="B79" s="66">
        <v>321001</v>
      </c>
      <c r="C79" s="67" t="s">
        <v>248</v>
      </c>
      <c r="D79" s="68">
        <v>0</v>
      </c>
      <c r="E79" s="68">
        <v>0</v>
      </c>
      <c r="F79" s="68"/>
      <c r="G79" s="68"/>
      <c r="H79" s="68">
        <v>1000</v>
      </c>
      <c r="I79" s="68">
        <v>900</v>
      </c>
      <c r="J79" s="69">
        <v>1000</v>
      </c>
      <c r="K79" s="60"/>
      <c r="L79" s="103"/>
      <c r="V79" s="87"/>
      <c r="W79" s="87"/>
      <c r="X79" s="86"/>
      <c r="Y79" s="86"/>
      <c r="Z79" s="81"/>
    </row>
    <row r="80" spans="2:26" ht="15.75">
      <c r="B80" s="66">
        <v>312001</v>
      </c>
      <c r="C80" s="67" t="s">
        <v>70</v>
      </c>
      <c r="D80" s="68">
        <v>577</v>
      </c>
      <c r="E80" s="68">
        <v>581</v>
      </c>
      <c r="F80" s="287">
        <v>585.09</v>
      </c>
      <c r="G80" s="287">
        <v>585.09</v>
      </c>
      <c r="H80" s="68">
        <v>580</v>
      </c>
      <c r="I80" s="68">
        <v>600</v>
      </c>
      <c r="J80" s="69">
        <v>600</v>
      </c>
      <c r="K80" s="60"/>
      <c r="L80" s="103"/>
      <c r="V80" s="87"/>
      <c r="W80" s="87"/>
      <c r="X80" s="86"/>
      <c r="Y80" s="86"/>
      <c r="Z80" s="81"/>
    </row>
    <row r="81" spans="2:25" ht="21" customHeight="1" thickBot="1">
      <c r="B81" s="88"/>
      <c r="C81" s="89" t="s">
        <v>295</v>
      </c>
      <c r="D81" s="90">
        <f aca="true" t="shared" si="3" ref="D81:J81">D64+D62+D24</f>
        <v>745734</v>
      </c>
      <c r="E81" s="90">
        <f t="shared" si="3"/>
        <v>745055</v>
      </c>
      <c r="F81" s="269">
        <f t="shared" si="3"/>
        <v>754704.39</v>
      </c>
      <c r="G81" s="269">
        <f t="shared" si="3"/>
        <v>754704.39</v>
      </c>
      <c r="H81" s="90">
        <f t="shared" si="3"/>
        <v>757587</v>
      </c>
      <c r="I81" s="90">
        <f t="shared" si="3"/>
        <v>759525</v>
      </c>
      <c r="J81" s="91">
        <f t="shared" si="3"/>
        <v>762475</v>
      </c>
      <c r="K81" s="60"/>
      <c r="V81" s="87"/>
      <c r="W81" s="87"/>
      <c r="X81" s="87"/>
      <c r="Y81" s="87"/>
    </row>
    <row r="82" spans="11:25" ht="19.5" customHeight="1" thickBot="1">
      <c r="K82" s="60"/>
      <c r="U82" s="87"/>
      <c r="V82" s="87"/>
      <c r="W82" s="87"/>
      <c r="X82" s="87"/>
      <c r="Y82" s="87"/>
    </row>
    <row r="83" spans="2:25" ht="19.5" customHeight="1" thickBot="1">
      <c r="B83" s="145">
        <v>231</v>
      </c>
      <c r="C83" s="145" t="s">
        <v>328</v>
      </c>
      <c r="D83" s="146"/>
      <c r="E83" s="146"/>
      <c r="F83" s="146">
        <v>2501</v>
      </c>
      <c r="G83" s="146">
        <v>2501</v>
      </c>
      <c r="H83" s="146"/>
      <c r="I83" s="146"/>
      <c r="J83" s="146"/>
      <c r="K83" s="60"/>
      <c r="U83" s="87"/>
      <c r="V83" s="87"/>
      <c r="W83" s="87"/>
      <c r="X83" s="87"/>
      <c r="Y83" s="87"/>
    </row>
    <row r="84" spans="2:25" ht="13.5" customHeight="1">
      <c r="B84" s="144">
        <v>233001</v>
      </c>
      <c r="C84" s="145" t="s">
        <v>116</v>
      </c>
      <c r="D84" s="146">
        <v>1000</v>
      </c>
      <c r="E84" s="146">
        <v>72385</v>
      </c>
      <c r="F84" s="146">
        <v>10531.04</v>
      </c>
      <c r="G84" s="146">
        <v>10531.04</v>
      </c>
      <c r="H84" s="147">
        <v>0</v>
      </c>
      <c r="I84" s="146">
        <v>0</v>
      </c>
      <c r="J84" s="146">
        <v>0</v>
      </c>
      <c r="K84" s="148"/>
      <c r="U84" s="87"/>
      <c r="V84" s="87"/>
      <c r="W84" s="87"/>
      <c r="X84" s="87"/>
      <c r="Y84" s="87"/>
    </row>
    <row r="85" spans="2:25" ht="15.75">
      <c r="B85" s="149">
        <v>233001</v>
      </c>
      <c r="C85" s="150" t="s">
        <v>292</v>
      </c>
      <c r="D85" s="151">
        <v>49563</v>
      </c>
      <c r="E85" s="151">
        <v>220924</v>
      </c>
      <c r="F85" s="151">
        <v>31871</v>
      </c>
      <c r="G85" s="151">
        <v>31871</v>
      </c>
      <c r="H85" s="69">
        <v>0</v>
      </c>
      <c r="I85" s="151">
        <v>0</v>
      </c>
      <c r="J85" s="151">
        <v>0</v>
      </c>
      <c r="K85" s="148"/>
      <c r="U85" s="87"/>
      <c r="V85" s="87"/>
      <c r="W85" s="87"/>
      <c r="X85" s="87"/>
      <c r="Y85" s="87"/>
    </row>
    <row r="86" spans="2:25" ht="16.5" thickBot="1">
      <c r="B86" s="152"/>
      <c r="C86" s="150" t="s">
        <v>71</v>
      </c>
      <c r="D86" s="151">
        <v>0</v>
      </c>
      <c r="E86" s="151">
        <v>0</v>
      </c>
      <c r="F86" s="151">
        <v>0</v>
      </c>
      <c r="G86" s="151">
        <v>0</v>
      </c>
      <c r="H86" s="252" t="s">
        <v>310</v>
      </c>
      <c r="I86" s="151">
        <v>0</v>
      </c>
      <c r="J86" s="151">
        <v>0</v>
      </c>
      <c r="K86" s="148"/>
      <c r="U86" s="87"/>
      <c r="V86" s="87"/>
      <c r="W86" s="87"/>
      <c r="X86" s="87"/>
      <c r="Y86" s="87"/>
    </row>
    <row r="87" spans="2:25" ht="16.5" thickBot="1">
      <c r="B87" s="144">
        <v>322001</v>
      </c>
      <c r="C87" s="150" t="s">
        <v>104</v>
      </c>
      <c r="D87" s="151">
        <v>0</v>
      </c>
      <c r="E87" s="151">
        <v>0</v>
      </c>
      <c r="F87" s="151">
        <v>0</v>
      </c>
      <c r="G87" s="151">
        <v>0</v>
      </c>
      <c r="H87" s="69">
        <v>272052</v>
      </c>
      <c r="I87" s="151">
        <v>0</v>
      </c>
      <c r="J87" s="151">
        <v>0</v>
      </c>
      <c r="K87" s="148"/>
      <c r="U87" s="87"/>
      <c r="V87" s="87"/>
      <c r="W87" s="87"/>
      <c r="X87" s="87"/>
      <c r="Y87" s="87"/>
    </row>
    <row r="88" spans="2:25" ht="16.5" thickBot="1">
      <c r="B88" s="144">
        <v>322001</v>
      </c>
      <c r="C88" s="244" t="s">
        <v>254</v>
      </c>
      <c r="D88" s="151"/>
      <c r="E88" s="151"/>
      <c r="F88" s="151"/>
      <c r="G88" s="151"/>
      <c r="H88" s="69">
        <v>22586</v>
      </c>
      <c r="I88" s="151"/>
      <c r="J88" s="151"/>
      <c r="K88" s="148"/>
      <c r="U88" s="87"/>
      <c r="V88" s="87"/>
      <c r="W88" s="87"/>
      <c r="X88" s="87"/>
      <c r="Y88" s="87"/>
    </row>
    <row r="89" spans="2:25" ht="16.5" thickBot="1">
      <c r="B89" s="144">
        <v>322001</v>
      </c>
      <c r="C89" s="150" t="s">
        <v>117</v>
      </c>
      <c r="D89" s="151">
        <v>265099</v>
      </c>
      <c r="E89" s="151">
        <v>12836</v>
      </c>
      <c r="F89" s="151">
        <v>0</v>
      </c>
      <c r="G89" s="151">
        <v>0</v>
      </c>
      <c r="H89" s="153">
        <v>0</v>
      </c>
      <c r="I89" s="151">
        <v>0</v>
      </c>
      <c r="J89" s="151">
        <v>0</v>
      </c>
      <c r="K89" s="148"/>
      <c r="U89" s="87"/>
      <c r="V89" s="87"/>
      <c r="W89" s="87"/>
      <c r="X89" s="87"/>
      <c r="Y89" s="87"/>
    </row>
    <row r="90" spans="2:25" ht="15.75">
      <c r="B90" s="144">
        <v>322001</v>
      </c>
      <c r="C90" s="150" t="s">
        <v>118</v>
      </c>
      <c r="D90" s="151">
        <v>802134</v>
      </c>
      <c r="E90" s="151">
        <v>337962</v>
      </c>
      <c r="F90" s="151">
        <v>423520.09</v>
      </c>
      <c r="G90" s="151">
        <v>423520.09</v>
      </c>
      <c r="H90" s="69">
        <v>0</v>
      </c>
      <c r="I90" s="154"/>
      <c r="J90" s="154"/>
      <c r="K90" s="148"/>
      <c r="X90" s="87"/>
      <c r="Y90" s="87"/>
    </row>
    <row r="91" spans="2:25" ht="16.5" thickBot="1">
      <c r="B91" s="155"/>
      <c r="C91" s="156" t="s">
        <v>72</v>
      </c>
      <c r="D91" s="90">
        <f>D90+D89+D87+D85+D84</f>
        <v>1117796</v>
      </c>
      <c r="E91" s="90">
        <f>E90+E89+E87+E85+E84</f>
        <v>644107</v>
      </c>
      <c r="F91" s="269">
        <f>SUM(F83:F90)</f>
        <v>468423.13</v>
      </c>
      <c r="G91" s="269">
        <f>SUM(G83:G90)</f>
        <v>468423.13</v>
      </c>
      <c r="H91" s="90">
        <f>SUM(H83:H90)</f>
        <v>294638</v>
      </c>
      <c r="I91" s="90">
        <f>SUM(I83:I90)</f>
        <v>0</v>
      </c>
      <c r="J91" s="90">
        <f>SUM(J83:J90)</f>
        <v>0</v>
      </c>
      <c r="K91" s="148"/>
      <c r="X91" s="87"/>
      <c r="Y91" s="87"/>
    </row>
    <row r="92" spans="2:25" ht="14.25" customHeight="1" thickBot="1">
      <c r="B92" s="60"/>
      <c r="D92" s="157"/>
      <c r="E92" s="157"/>
      <c r="F92" s="157"/>
      <c r="G92" s="157"/>
      <c r="H92" s="157"/>
      <c r="I92" s="157"/>
      <c r="J92" s="157"/>
      <c r="K92" s="148"/>
      <c r="X92" s="87"/>
      <c r="Y92" s="87"/>
    </row>
    <row r="93" spans="2:25" ht="15" customHeight="1" thickBot="1">
      <c r="B93" s="144">
        <v>454001</v>
      </c>
      <c r="C93" s="158" t="s">
        <v>129</v>
      </c>
      <c r="D93" s="159">
        <v>105724</v>
      </c>
      <c r="E93" s="159">
        <v>0</v>
      </c>
      <c r="F93" s="159">
        <v>154418</v>
      </c>
      <c r="G93" s="159">
        <v>154418</v>
      </c>
      <c r="H93" s="147">
        <v>0</v>
      </c>
      <c r="I93" s="159">
        <v>0</v>
      </c>
      <c r="J93" s="159">
        <v>0</v>
      </c>
      <c r="K93" s="160"/>
      <c r="X93" s="87"/>
      <c r="Y93" s="87"/>
    </row>
    <row r="94" spans="2:10" ht="16.5" thickBot="1">
      <c r="B94" s="144">
        <v>453</v>
      </c>
      <c r="C94" s="67" t="s">
        <v>130</v>
      </c>
      <c r="D94" s="68">
        <v>0</v>
      </c>
      <c r="E94" s="68">
        <v>8260</v>
      </c>
      <c r="F94" s="68">
        <v>465</v>
      </c>
      <c r="G94" s="68">
        <v>465</v>
      </c>
      <c r="H94" s="69">
        <v>499</v>
      </c>
      <c r="I94" s="68">
        <v>0</v>
      </c>
      <c r="J94" s="68">
        <v>0</v>
      </c>
    </row>
    <row r="95" spans="2:10" ht="15.75">
      <c r="B95" s="144">
        <v>411005</v>
      </c>
      <c r="C95" s="67" t="s">
        <v>245</v>
      </c>
      <c r="D95" s="68">
        <v>0</v>
      </c>
      <c r="E95" s="68">
        <v>0</v>
      </c>
      <c r="F95" s="68">
        <v>765</v>
      </c>
      <c r="G95" s="68">
        <v>765</v>
      </c>
      <c r="H95" s="69">
        <v>365</v>
      </c>
      <c r="I95" s="68">
        <v>0</v>
      </c>
      <c r="J95" s="68">
        <v>0</v>
      </c>
    </row>
    <row r="96" spans="2:10" ht="15.75">
      <c r="B96" s="161"/>
      <c r="C96" s="67" t="s">
        <v>119</v>
      </c>
      <c r="D96" s="68">
        <v>249805</v>
      </c>
      <c r="E96" s="68">
        <v>22661</v>
      </c>
      <c r="F96" s="68">
        <v>0</v>
      </c>
      <c r="G96" s="68">
        <v>0</v>
      </c>
      <c r="H96" s="69">
        <v>0</v>
      </c>
      <c r="I96" s="68">
        <v>0</v>
      </c>
      <c r="J96" s="68">
        <v>0</v>
      </c>
    </row>
    <row r="97" spans="2:10" ht="22.5" customHeight="1">
      <c r="B97" s="162"/>
      <c r="C97" s="163" t="s">
        <v>73</v>
      </c>
      <c r="D97" s="164">
        <f aca="true" t="shared" si="4" ref="D97:J97">SUM(D93:D96)</f>
        <v>355529</v>
      </c>
      <c r="E97" s="164">
        <f t="shared" si="4"/>
        <v>30921</v>
      </c>
      <c r="F97" s="164">
        <f t="shared" si="4"/>
        <v>155648</v>
      </c>
      <c r="G97" s="164">
        <f t="shared" si="4"/>
        <v>155648</v>
      </c>
      <c r="H97" s="164">
        <f t="shared" si="4"/>
        <v>864</v>
      </c>
      <c r="I97" s="164">
        <f t="shared" si="4"/>
        <v>0</v>
      </c>
      <c r="J97" s="164">
        <f t="shared" si="4"/>
        <v>0</v>
      </c>
    </row>
    <row r="98" spans="2:10" ht="16.5" thickBot="1">
      <c r="B98" s="165"/>
      <c r="C98" s="166" t="s">
        <v>75</v>
      </c>
      <c r="D98" s="167">
        <f>D81+D91+D97</f>
        <v>2219059</v>
      </c>
      <c r="E98" s="167">
        <f>E81+E91+E97</f>
        <v>1420083</v>
      </c>
      <c r="F98" s="270">
        <f>F81+F91+F97</f>
        <v>1378775.52</v>
      </c>
      <c r="G98" s="270">
        <f>F81+G91+G97</f>
        <v>1378775.52</v>
      </c>
      <c r="H98" s="168">
        <f>H81+H91+H97</f>
        <v>1053089</v>
      </c>
      <c r="I98" s="168">
        <f>I81+I91+I97</f>
        <v>759525</v>
      </c>
      <c r="J98" s="168">
        <f>J81+J91+J97</f>
        <v>762475</v>
      </c>
    </row>
    <row r="99" ht="18" customHeight="1"/>
  </sheetData>
  <sheetProtection/>
  <mergeCells count="14">
    <mergeCell ref="L28:AA28"/>
    <mergeCell ref="B64:C64"/>
    <mergeCell ref="B50:C50"/>
    <mergeCell ref="B53:C53"/>
    <mergeCell ref="D18:E18"/>
    <mergeCell ref="B18:C18"/>
    <mergeCell ref="B27:C27"/>
    <mergeCell ref="B35:C35"/>
    <mergeCell ref="B6:C6"/>
    <mergeCell ref="B9:C9"/>
    <mergeCell ref="B10:C10"/>
    <mergeCell ref="B15:C15"/>
    <mergeCell ref="B25:C25"/>
    <mergeCell ref="D27:E27"/>
  </mergeCells>
  <printOptions/>
  <pageMargins left="0.7480314960629921" right="0.7480314960629921" top="0.5905511811023623" bottom="0" header="0.5118110236220472" footer="0.118110236220472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65"/>
  <sheetViews>
    <sheetView tabSelected="1" zoomScalePageLayoutView="0" workbookViewId="0" topLeftCell="B73">
      <selection activeCell="I75" sqref="I75"/>
    </sheetView>
  </sheetViews>
  <sheetFormatPr defaultColWidth="9.140625" defaultRowHeight="12.75"/>
  <cols>
    <col min="1" max="1" width="9.140625" style="128" customWidth="1"/>
    <col min="2" max="2" width="9.00390625" style="86" customWidth="1"/>
    <col min="3" max="3" width="14.421875" style="86" customWidth="1"/>
    <col min="4" max="4" width="34.421875" style="86" customWidth="1"/>
    <col min="5" max="5" width="16.7109375" style="86" customWidth="1"/>
    <col min="6" max="6" width="17.00390625" style="86" customWidth="1"/>
    <col min="7" max="7" width="18.28125" style="86" customWidth="1"/>
    <col min="8" max="8" width="17.00390625" style="86" customWidth="1"/>
    <col min="9" max="9" width="15.7109375" style="86" customWidth="1"/>
    <col min="10" max="10" width="16.00390625" style="128" customWidth="1"/>
    <col min="11" max="11" width="16.140625" style="128" customWidth="1"/>
    <col min="12" max="12" width="9.140625" style="128" customWidth="1"/>
    <col min="13" max="13" width="9.57421875" style="128" bestFit="1" customWidth="1"/>
    <col min="14" max="16384" width="9.140625" style="128" customWidth="1"/>
  </cols>
  <sheetData>
    <row r="1" ht="15.75">
      <c r="H1" s="103"/>
    </row>
    <row r="2" ht="15.75">
      <c r="H2" s="103"/>
    </row>
    <row r="3" spans="2:8" ht="22.5">
      <c r="B3" s="224" t="s">
        <v>307</v>
      </c>
      <c r="C3" s="128"/>
      <c r="D3" s="128"/>
      <c r="H3" s="103"/>
    </row>
    <row r="5" ht="16.5" thickBot="1"/>
    <row r="6" spans="2:11" ht="15.75">
      <c r="B6" s="170" t="s">
        <v>287</v>
      </c>
      <c r="C6" s="171" t="s">
        <v>238</v>
      </c>
      <c r="D6" s="171" t="s">
        <v>41</v>
      </c>
      <c r="E6" s="171" t="s">
        <v>215</v>
      </c>
      <c r="F6" s="171" t="s">
        <v>215</v>
      </c>
      <c r="G6" s="171" t="s">
        <v>338</v>
      </c>
      <c r="H6" s="171" t="s">
        <v>204</v>
      </c>
      <c r="I6" s="171" t="s">
        <v>216</v>
      </c>
      <c r="J6" s="171" t="s">
        <v>216</v>
      </c>
      <c r="K6" s="172" t="s">
        <v>216</v>
      </c>
    </row>
    <row r="7" spans="2:11" ht="16.5" thickBot="1">
      <c r="B7" s="173" t="s">
        <v>286</v>
      </c>
      <c r="C7" s="174" t="s">
        <v>286</v>
      </c>
      <c r="D7" s="175"/>
      <c r="E7" s="174">
        <v>2010</v>
      </c>
      <c r="F7" s="174">
        <v>2011</v>
      </c>
      <c r="G7" s="174">
        <v>2012</v>
      </c>
      <c r="H7" s="174">
        <v>2012</v>
      </c>
      <c r="I7" s="174">
        <v>2013</v>
      </c>
      <c r="J7" s="174">
        <v>2014</v>
      </c>
      <c r="K7" s="176">
        <v>2015</v>
      </c>
    </row>
    <row r="8" spans="2:11" ht="15.75">
      <c r="B8" s="352" t="s">
        <v>217</v>
      </c>
      <c r="C8" s="177">
        <v>61</v>
      </c>
      <c r="D8" s="178" t="s">
        <v>189</v>
      </c>
      <c r="E8" s="179">
        <v>100974</v>
      </c>
      <c r="F8" s="180">
        <v>115995</v>
      </c>
      <c r="G8" s="318">
        <v>105365.2</v>
      </c>
      <c r="H8" s="318">
        <v>105365.2</v>
      </c>
      <c r="I8" s="237">
        <v>125000</v>
      </c>
      <c r="J8" s="181">
        <v>125929</v>
      </c>
      <c r="K8" s="182">
        <v>126713</v>
      </c>
    </row>
    <row r="9" spans="2:11" ht="15.75">
      <c r="B9" s="352"/>
      <c r="C9" s="183">
        <v>614</v>
      </c>
      <c r="D9" s="184" t="s">
        <v>39</v>
      </c>
      <c r="E9" s="151">
        <v>2430</v>
      </c>
      <c r="F9" s="151">
        <v>2160</v>
      </c>
      <c r="G9" s="151">
        <v>2700</v>
      </c>
      <c r="H9" s="151">
        <v>2700</v>
      </c>
      <c r="I9" s="254"/>
      <c r="J9" s="151"/>
      <c r="K9" s="153"/>
    </row>
    <row r="10" spans="2:11" ht="15.75">
      <c r="B10" s="352"/>
      <c r="C10" s="183">
        <v>620</v>
      </c>
      <c r="D10" s="184" t="s">
        <v>81</v>
      </c>
      <c r="E10" s="151">
        <v>32962</v>
      </c>
      <c r="F10" s="151">
        <v>40512</v>
      </c>
      <c r="G10" s="271">
        <v>37457.49</v>
      </c>
      <c r="H10" s="271">
        <v>37457.49</v>
      </c>
      <c r="I10" s="254">
        <v>41395</v>
      </c>
      <c r="J10" s="151">
        <v>41600</v>
      </c>
      <c r="K10" s="153">
        <v>41750</v>
      </c>
    </row>
    <row r="11" spans="2:11" ht="15.75">
      <c r="B11" s="352"/>
      <c r="C11" s="183">
        <v>627</v>
      </c>
      <c r="D11" s="184" t="s">
        <v>33</v>
      </c>
      <c r="E11" s="151">
        <v>546</v>
      </c>
      <c r="F11" s="151">
        <v>562</v>
      </c>
      <c r="G11" s="151">
        <v>600</v>
      </c>
      <c r="H11" s="151">
        <v>600</v>
      </c>
      <c r="I11" s="254">
        <v>600</v>
      </c>
      <c r="J11" s="151">
        <v>610</v>
      </c>
      <c r="K11" s="153">
        <v>615</v>
      </c>
    </row>
    <row r="12" spans="2:11" ht="15.75">
      <c r="B12" s="352"/>
      <c r="C12" s="183">
        <v>631001</v>
      </c>
      <c r="D12" s="184" t="s">
        <v>3</v>
      </c>
      <c r="E12" s="151">
        <v>2429</v>
      </c>
      <c r="F12" s="151">
        <v>2069</v>
      </c>
      <c r="G12" s="151">
        <v>30</v>
      </c>
      <c r="H12" s="151">
        <v>30</v>
      </c>
      <c r="I12" s="254">
        <v>380</v>
      </c>
      <c r="J12" s="151">
        <v>600</v>
      </c>
      <c r="K12" s="153">
        <v>600</v>
      </c>
    </row>
    <row r="13" spans="2:11" ht="15.75">
      <c r="B13" s="352"/>
      <c r="C13" s="183">
        <v>632001</v>
      </c>
      <c r="D13" s="184" t="s">
        <v>94</v>
      </c>
      <c r="E13" s="151">
        <v>10177</v>
      </c>
      <c r="F13" s="151">
        <v>16569</v>
      </c>
      <c r="G13" s="151">
        <v>13730</v>
      </c>
      <c r="H13" s="151">
        <v>13730</v>
      </c>
      <c r="I13" s="254">
        <v>10100</v>
      </c>
      <c r="J13" s="151">
        <v>10350</v>
      </c>
      <c r="K13" s="153">
        <v>10250</v>
      </c>
    </row>
    <row r="14" spans="2:11" ht="15.75">
      <c r="B14" s="352"/>
      <c r="C14" s="183">
        <v>632003</v>
      </c>
      <c r="D14" s="184" t="s">
        <v>82</v>
      </c>
      <c r="E14" s="151">
        <v>5051</v>
      </c>
      <c r="F14" s="151">
        <v>4440</v>
      </c>
      <c r="G14" s="151">
        <v>4940</v>
      </c>
      <c r="H14" s="151">
        <v>4940</v>
      </c>
      <c r="I14" s="254">
        <v>5000</v>
      </c>
      <c r="J14" s="151">
        <v>5050</v>
      </c>
      <c r="K14" s="153">
        <v>5000</v>
      </c>
    </row>
    <row r="15" spans="2:11" ht="15.75">
      <c r="B15" s="352"/>
      <c r="C15" s="183">
        <v>633001</v>
      </c>
      <c r="D15" s="184" t="s">
        <v>131</v>
      </c>
      <c r="E15" s="151">
        <v>1748</v>
      </c>
      <c r="F15" s="151">
        <v>247</v>
      </c>
      <c r="G15" s="151">
        <v>0</v>
      </c>
      <c r="H15" s="151">
        <v>0</v>
      </c>
      <c r="I15" s="254">
        <v>0</v>
      </c>
      <c r="J15" s="151">
        <v>0</v>
      </c>
      <c r="K15" s="153">
        <v>0</v>
      </c>
    </row>
    <row r="16" spans="2:11" ht="15.75">
      <c r="B16" s="352"/>
      <c r="C16" s="183">
        <v>633002</v>
      </c>
      <c r="D16" s="184" t="s">
        <v>208</v>
      </c>
      <c r="E16" s="151">
        <v>4689</v>
      </c>
      <c r="F16" s="151">
        <v>0</v>
      </c>
      <c r="G16" s="151">
        <v>744</v>
      </c>
      <c r="H16" s="151">
        <v>744</v>
      </c>
      <c r="I16" s="254">
        <v>0</v>
      </c>
      <c r="J16" s="151">
        <v>0</v>
      </c>
      <c r="K16" s="153">
        <v>0</v>
      </c>
    </row>
    <row r="17" spans="2:11" ht="15.75">
      <c r="B17" s="352"/>
      <c r="C17" s="183">
        <v>633003</v>
      </c>
      <c r="D17" s="184" t="s">
        <v>190</v>
      </c>
      <c r="E17" s="151">
        <v>34</v>
      </c>
      <c r="F17" s="151">
        <v>0</v>
      </c>
      <c r="G17" s="151">
        <v>0</v>
      </c>
      <c r="H17" s="151">
        <v>0</v>
      </c>
      <c r="I17" s="254">
        <v>0</v>
      </c>
      <c r="J17" s="151">
        <v>0</v>
      </c>
      <c r="K17" s="153">
        <v>0</v>
      </c>
    </row>
    <row r="18" spans="2:11" ht="15.75">
      <c r="B18" s="352"/>
      <c r="C18" s="183">
        <v>633004</v>
      </c>
      <c r="D18" s="184" t="s">
        <v>92</v>
      </c>
      <c r="E18" s="151">
        <v>3</v>
      </c>
      <c r="F18" s="151">
        <v>0</v>
      </c>
      <c r="G18" s="151">
        <v>112</v>
      </c>
      <c r="H18" s="151">
        <v>112</v>
      </c>
      <c r="I18" s="254">
        <v>100</v>
      </c>
      <c r="J18" s="151">
        <v>100</v>
      </c>
      <c r="K18" s="153">
        <v>100</v>
      </c>
    </row>
    <row r="19" spans="2:11" ht="15.75">
      <c r="B19" s="352"/>
      <c r="C19" s="183">
        <v>6335005</v>
      </c>
      <c r="D19" s="184" t="s">
        <v>205</v>
      </c>
      <c r="E19" s="151">
        <v>0</v>
      </c>
      <c r="F19" s="151">
        <v>0</v>
      </c>
      <c r="G19" s="271">
        <v>30.8</v>
      </c>
      <c r="H19" s="271">
        <v>30.8</v>
      </c>
      <c r="I19" s="151">
        <v>0</v>
      </c>
      <c r="J19" s="151">
        <v>0</v>
      </c>
      <c r="K19" s="153">
        <v>0</v>
      </c>
    </row>
    <row r="20" spans="2:11" ht="15.75">
      <c r="B20" s="352"/>
      <c r="C20" s="183">
        <v>633006</v>
      </c>
      <c r="D20" s="184" t="s">
        <v>4</v>
      </c>
      <c r="E20" s="151">
        <v>5518</v>
      </c>
      <c r="F20" s="151">
        <v>10827</v>
      </c>
      <c r="G20" s="151">
        <v>7466</v>
      </c>
      <c r="H20" s="151">
        <v>7466</v>
      </c>
      <c r="I20" s="151">
        <v>8000</v>
      </c>
      <c r="J20" s="151">
        <v>8000</v>
      </c>
      <c r="K20" s="153">
        <v>8000</v>
      </c>
    </row>
    <row r="21" spans="2:11" ht="15.75">
      <c r="B21" s="352"/>
      <c r="C21" s="183">
        <v>633009</v>
      </c>
      <c r="D21" s="184" t="s">
        <v>5</v>
      </c>
      <c r="E21" s="151">
        <v>533</v>
      </c>
      <c r="F21" s="151">
        <v>1033</v>
      </c>
      <c r="G21" s="151">
        <v>695</v>
      </c>
      <c r="H21" s="151">
        <v>695</v>
      </c>
      <c r="I21" s="151">
        <v>800</v>
      </c>
      <c r="J21" s="151">
        <v>900</v>
      </c>
      <c r="K21" s="153">
        <v>890</v>
      </c>
    </row>
    <row r="22" spans="2:11" ht="15.75">
      <c r="B22" s="352"/>
      <c r="C22" s="183">
        <v>633010</v>
      </c>
      <c r="D22" s="184" t="s">
        <v>309</v>
      </c>
      <c r="E22" s="151">
        <v>258</v>
      </c>
      <c r="F22" s="151">
        <v>635</v>
      </c>
      <c r="G22" s="271">
        <v>331.34</v>
      </c>
      <c r="H22" s="271">
        <v>331.34</v>
      </c>
      <c r="I22" s="151">
        <v>300</v>
      </c>
      <c r="J22" s="151">
        <v>300</v>
      </c>
      <c r="K22" s="153">
        <v>300</v>
      </c>
    </row>
    <row r="23" spans="2:11" ht="15.75">
      <c r="B23" s="352"/>
      <c r="C23" s="183">
        <v>633011</v>
      </c>
      <c r="D23" s="184" t="s">
        <v>344</v>
      </c>
      <c r="E23" s="151">
        <v>0</v>
      </c>
      <c r="F23" s="151">
        <v>0</v>
      </c>
      <c r="G23" s="271">
        <v>715.93</v>
      </c>
      <c r="H23" s="271">
        <v>715.93</v>
      </c>
      <c r="I23" s="151">
        <v>69</v>
      </c>
      <c r="J23" s="151">
        <v>64</v>
      </c>
      <c r="K23" s="153">
        <v>70</v>
      </c>
    </row>
    <row r="24" spans="2:11" ht="15.75">
      <c r="B24" s="352"/>
      <c r="C24" s="183">
        <v>633013</v>
      </c>
      <c r="D24" s="184" t="s">
        <v>6</v>
      </c>
      <c r="E24" s="151">
        <v>0</v>
      </c>
      <c r="F24" s="151">
        <v>384</v>
      </c>
      <c r="G24" s="151">
        <v>420</v>
      </c>
      <c r="H24" s="151">
        <v>420</v>
      </c>
      <c r="I24" s="151"/>
      <c r="J24" s="151"/>
      <c r="K24" s="153"/>
    </row>
    <row r="25" spans="2:11" ht="15.75">
      <c r="B25" s="352"/>
      <c r="C25" s="183">
        <v>633016</v>
      </c>
      <c r="D25" s="184" t="s">
        <v>7</v>
      </c>
      <c r="E25" s="151">
        <v>1794</v>
      </c>
      <c r="F25" s="151">
        <v>1698</v>
      </c>
      <c r="G25" s="151">
        <v>450</v>
      </c>
      <c r="H25" s="151">
        <v>450</v>
      </c>
      <c r="I25" s="151">
        <v>700</v>
      </c>
      <c r="J25" s="151">
        <v>950</v>
      </c>
      <c r="K25" s="153">
        <v>750</v>
      </c>
    </row>
    <row r="26" spans="2:11" ht="15.75">
      <c r="B26" s="352"/>
      <c r="C26" s="183">
        <v>633018</v>
      </c>
      <c r="D26" s="184" t="s">
        <v>95</v>
      </c>
      <c r="E26" s="151">
        <v>166</v>
      </c>
      <c r="F26" s="151">
        <v>125</v>
      </c>
      <c r="G26" s="151">
        <v>125</v>
      </c>
      <c r="H26" s="151">
        <v>125</v>
      </c>
      <c r="I26" s="151">
        <v>112</v>
      </c>
      <c r="J26" s="151">
        <v>125</v>
      </c>
      <c r="K26" s="153">
        <v>125</v>
      </c>
    </row>
    <row r="27" spans="2:11" ht="15.75">
      <c r="B27" s="352"/>
      <c r="C27" s="183">
        <v>634001</v>
      </c>
      <c r="D27" s="184" t="s">
        <v>191</v>
      </c>
      <c r="E27" s="151">
        <v>555</v>
      </c>
      <c r="F27" s="151">
        <v>621</v>
      </c>
      <c r="G27" s="151">
        <v>735</v>
      </c>
      <c r="H27" s="151">
        <v>735</v>
      </c>
      <c r="I27" s="151">
        <v>725</v>
      </c>
      <c r="J27" s="151">
        <v>720</v>
      </c>
      <c r="K27" s="153">
        <v>720</v>
      </c>
    </row>
    <row r="28" spans="2:11" ht="15.75">
      <c r="B28" s="352"/>
      <c r="C28" s="183">
        <v>634002</v>
      </c>
      <c r="D28" s="184" t="s">
        <v>93</v>
      </c>
      <c r="E28" s="151">
        <v>143</v>
      </c>
      <c r="F28" s="151">
        <v>221</v>
      </c>
      <c r="G28" s="271">
        <v>115.75</v>
      </c>
      <c r="H28" s="271">
        <v>115.75</v>
      </c>
      <c r="I28" s="151">
        <v>200</v>
      </c>
      <c r="J28" s="151">
        <v>250</v>
      </c>
      <c r="K28" s="153">
        <v>180</v>
      </c>
    </row>
    <row r="29" spans="2:11" ht="15.75">
      <c r="B29" s="352"/>
      <c r="C29" s="183">
        <v>634003</v>
      </c>
      <c r="D29" s="184" t="s">
        <v>132</v>
      </c>
      <c r="E29" s="151">
        <v>682</v>
      </c>
      <c r="F29" s="151">
        <v>84</v>
      </c>
      <c r="G29" s="151">
        <v>85</v>
      </c>
      <c r="H29" s="151">
        <v>85</v>
      </c>
      <c r="I29" s="151">
        <v>84</v>
      </c>
      <c r="J29" s="151">
        <v>84</v>
      </c>
      <c r="K29" s="153">
        <v>84</v>
      </c>
    </row>
    <row r="30" spans="2:11" ht="15.75">
      <c r="B30" s="352"/>
      <c r="C30" s="183">
        <v>634004</v>
      </c>
      <c r="D30" s="184" t="s">
        <v>133</v>
      </c>
      <c r="E30" s="151">
        <v>0</v>
      </c>
      <c r="F30" s="151">
        <v>782</v>
      </c>
      <c r="G30" s="151">
        <v>0</v>
      </c>
      <c r="H30" s="151">
        <v>0</v>
      </c>
      <c r="I30" s="151">
        <v>0</v>
      </c>
      <c r="J30" s="151">
        <v>0</v>
      </c>
      <c r="K30" s="153">
        <v>0</v>
      </c>
    </row>
    <row r="31" spans="2:11" ht="15.75">
      <c r="B31" s="352"/>
      <c r="C31" s="183">
        <v>634005</v>
      </c>
      <c r="D31" s="184" t="s">
        <v>192</v>
      </c>
      <c r="E31" s="151">
        <v>10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3">
        <v>0</v>
      </c>
    </row>
    <row r="32" spans="2:11" ht="15.75">
      <c r="B32" s="352"/>
      <c r="C32" s="183">
        <v>635002</v>
      </c>
      <c r="D32" s="184" t="s">
        <v>8</v>
      </c>
      <c r="E32" s="151">
        <v>2924</v>
      </c>
      <c r="F32" s="151">
        <v>3331</v>
      </c>
      <c r="G32" s="151">
        <v>1920</v>
      </c>
      <c r="H32" s="151">
        <v>1920</v>
      </c>
      <c r="I32" s="151">
        <v>1700</v>
      </c>
      <c r="J32" s="151">
        <v>2100</v>
      </c>
      <c r="K32" s="153">
        <v>2000</v>
      </c>
    </row>
    <row r="33" spans="2:11" ht="15.75">
      <c r="B33" s="352"/>
      <c r="C33" s="183">
        <v>635004</v>
      </c>
      <c r="D33" s="184" t="s">
        <v>102</v>
      </c>
      <c r="E33" s="151">
        <v>0</v>
      </c>
      <c r="F33" s="151">
        <v>463</v>
      </c>
      <c r="G33" s="271">
        <v>179.4</v>
      </c>
      <c r="H33" s="271">
        <v>179.4</v>
      </c>
      <c r="I33" s="151">
        <v>200</v>
      </c>
      <c r="J33" s="151">
        <v>100</v>
      </c>
      <c r="K33" s="153">
        <v>150</v>
      </c>
    </row>
    <row r="34" spans="2:11" ht="15.75">
      <c r="B34" s="352"/>
      <c r="C34" s="183">
        <v>635006</v>
      </c>
      <c r="D34" s="184" t="s">
        <v>345</v>
      </c>
      <c r="E34" s="151">
        <v>501</v>
      </c>
      <c r="F34" s="151">
        <v>750</v>
      </c>
      <c r="G34" s="151">
        <v>0</v>
      </c>
      <c r="H34" s="151">
        <v>0</v>
      </c>
      <c r="I34" s="151">
        <v>720</v>
      </c>
      <c r="J34" s="151">
        <v>750</v>
      </c>
      <c r="K34" s="153">
        <v>700</v>
      </c>
    </row>
    <row r="35" spans="2:11" ht="15.75">
      <c r="B35" s="352"/>
      <c r="C35" s="183">
        <v>635007</v>
      </c>
      <c r="D35" s="184" t="s">
        <v>329</v>
      </c>
      <c r="E35" s="151"/>
      <c r="F35" s="151"/>
      <c r="G35" s="151">
        <v>276</v>
      </c>
      <c r="H35" s="151">
        <v>276</v>
      </c>
      <c r="I35" s="151"/>
      <c r="J35" s="151"/>
      <c r="K35" s="153"/>
    </row>
    <row r="36" spans="2:11" ht="15.75">
      <c r="B36" s="352"/>
      <c r="C36" s="183">
        <v>635009</v>
      </c>
      <c r="D36" s="184" t="s">
        <v>357</v>
      </c>
      <c r="E36" s="151"/>
      <c r="F36" s="151"/>
      <c r="G36" s="151"/>
      <c r="H36" s="151"/>
      <c r="I36" s="151">
        <v>300</v>
      </c>
      <c r="J36" s="151"/>
      <c r="K36" s="153"/>
    </row>
    <row r="37" spans="2:11" ht="15.75">
      <c r="B37" s="352"/>
      <c r="C37" s="183">
        <v>637001</v>
      </c>
      <c r="D37" s="184" t="s">
        <v>9</v>
      </c>
      <c r="E37" s="151">
        <v>101</v>
      </c>
      <c r="F37" s="151">
        <v>154</v>
      </c>
      <c r="G37" s="151">
        <v>486</v>
      </c>
      <c r="H37" s="151">
        <v>486</v>
      </c>
      <c r="I37" s="254">
        <v>160</v>
      </c>
      <c r="J37" s="254">
        <v>165</v>
      </c>
      <c r="K37" s="153">
        <v>170</v>
      </c>
    </row>
    <row r="38" spans="2:11" ht="15.75">
      <c r="B38" s="352"/>
      <c r="C38" s="183">
        <v>637002</v>
      </c>
      <c r="D38" s="184" t="s">
        <v>339</v>
      </c>
      <c r="E38" s="151">
        <v>0</v>
      </c>
      <c r="F38" s="151">
        <v>153</v>
      </c>
      <c r="G38" s="271">
        <v>479.89</v>
      </c>
      <c r="H38" s="271">
        <v>479.89</v>
      </c>
      <c r="I38" s="254">
        <v>300</v>
      </c>
      <c r="J38" s="254">
        <v>300</v>
      </c>
      <c r="K38" s="153">
        <v>300</v>
      </c>
    </row>
    <row r="39" spans="2:11" ht="15.75">
      <c r="B39" s="352"/>
      <c r="C39" s="183">
        <v>637002</v>
      </c>
      <c r="D39" s="184" t="s">
        <v>356</v>
      </c>
      <c r="E39" s="151"/>
      <c r="F39" s="151"/>
      <c r="G39" s="271"/>
      <c r="H39" s="271"/>
      <c r="I39" s="316">
        <v>2850</v>
      </c>
      <c r="J39" s="316">
        <v>2850</v>
      </c>
      <c r="K39" s="153">
        <v>2850</v>
      </c>
    </row>
    <row r="40" spans="2:11" ht="15.75">
      <c r="B40" s="352"/>
      <c r="C40" s="183">
        <v>637003</v>
      </c>
      <c r="D40" s="184" t="s">
        <v>10</v>
      </c>
      <c r="E40" s="151">
        <v>5488</v>
      </c>
      <c r="F40" s="151">
        <v>5227</v>
      </c>
      <c r="G40" s="151">
        <v>4730</v>
      </c>
      <c r="H40" s="151">
        <v>4730</v>
      </c>
      <c r="I40" s="254">
        <v>500</v>
      </c>
      <c r="J40" s="254">
        <v>500</v>
      </c>
      <c r="K40" s="153">
        <v>500</v>
      </c>
    </row>
    <row r="41" spans="2:11" ht="15.75">
      <c r="B41" s="352"/>
      <c r="C41" s="183" t="s">
        <v>1</v>
      </c>
      <c r="D41" s="184" t="s">
        <v>111</v>
      </c>
      <c r="E41" s="151">
        <v>1106</v>
      </c>
      <c r="F41" s="151">
        <v>1512</v>
      </c>
      <c r="G41" s="151">
        <v>2160</v>
      </c>
      <c r="H41" s="151">
        <v>2160</v>
      </c>
      <c r="I41" s="254">
        <v>1850</v>
      </c>
      <c r="J41" s="254">
        <v>1850</v>
      </c>
      <c r="K41" s="153">
        <v>1850</v>
      </c>
    </row>
    <row r="42" spans="2:11" ht="15.75">
      <c r="B42" s="352"/>
      <c r="C42" s="183">
        <v>637004</v>
      </c>
      <c r="D42" s="184" t="s">
        <v>85</v>
      </c>
      <c r="E42" s="151">
        <v>16</v>
      </c>
      <c r="F42" s="151">
        <v>16</v>
      </c>
      <c r="G42" s="151">
        <v>16</v>
      </c>
      <c r="H42" s="151">
        <v>16</v>
      </c>
      <c r="I42" s="254">
        <v>250</v>
      </c>
      <c r="J42" s="254">
        <v>250</v>
      </c>
      <c r="K42" s="153">
        <v>260</v>
      </c>
    </row>
    <row r="43" spans="2:11" ht="15.75">
      <c r="B43" s="352"/>
      <c r="C43" s="183" t="s">
        <v>134</v>
      </c>
      <c r="D43" s="184" t="s">
        <v>135</v>
      </c>
      <c r="E43" s="151">
        <v>3299</v>
      </c>
      <c r="F43" s="151">
        <v>2244</v>
      </c>
      <c r="G43" s="151">
        <v>1250</v>
      </c>
      <c r="H43" s="151">
        <v>1250</v>
      </c>
      <c r="I43" s="151">
        <v>2022</v>
      </c>
      <c r="J43" s="151">
        <v>1887</v>
      </c>
      <c r="K43" s="153">
        <v>1314</v>
      </c>
    </row>
    <row r="44" spans="2:11" ht="15.75">
      <c r="B44" s="352"/>
      <c r="C44" s="183" t="s">
        <v>136</v>
      </c>
      <c r="D44" s="184" t="s">
        <v>137</v>
      </c>
      <c r="E44" s="151">
        <v>0</v>
      </c>
      <c r="F44" s="151">
        <v>2155</v>
      </c>
      <c r="G44" s="151">
        <v>486</v>
      </c>
      <c r="H44" s="151">
        <v>486</v>
      </c>
      <c r="I44" s="151">
        <v>200</v>
      </c>
      <c r="J44" s="151">
        <v>200</v>
      </c>
      <c r="K44" s="153">
        <v>0</v>
      </c>
    </row>
    <row r="45" spans="2:11" ht="15.75">
      <c r="B45" s="352"/>
      <c r="C45" s="183" t="s">
        <v>354</v>
      </c>
      <c r="D45" s="184" t="s">
        <v>355</v>
      </c>
      <c r="E45" s="151"/>
      <c r="F45" s="151"/>
      <c r="G45" s="151"/>
      <c r="H45" s="151"/>
      <c r="I45" s="151">
        <v>6050</v>
      </c>
      <c r="J45" s="151">
        <v>6000</v>
      </c>
      <c r="K45" s="153">
        <v>6400</v>
      </c>
    </row>
    <row r="46" spans="2:11" ht="15.75">
      <c r="B46" s="352"/>
      <c r="C46" s="183">
        <v>637005</v>
      </c>
      <c r="D46" s="184" t="s">
        <v>340</v>
      </c>
      <c r="E46" s="151">
        <v>11044</v>
      </c>
      <c r="F46" s="151">
        <v>15558</v>
      </c>
      <c r="G46" s="151">
        <v>12200</v>
      </c>
      <c r="H46" s="151">
        <v>12200</v>
      </c>
      <c r="I46" s="151">
        <v>13200</v>
      </c>
      <c r="J46" s="151">
        <v>13250</v>
      </c>
      <c r="K46" s="153">
        <v>13280</v>
      </c>
    </row>
    <row r="47" spans="2:11" ht="15.75">
      <c r="B47" s="352"/>
      <c r="C47" s="183" t="s">
        <v>206</v>
      </c>
      <c r="D47" s="184" t="s">
        <v>207</v>
      </c>
      <c r="E47" s="151">
        <v>0</v>
      </c>
      <c r="F47" s="151">
        <v>0</v>
      </c>
      <c r="G47" s="151">
        <v>1192</v>
      </c>
      <c r="H47" s="151">
        <v>1192</v>
      </c>
      <c r="I47" s="151">
        <v>862</v>
      </c>
      <c r="J47" s="151">
        <v>200</v>
      </c>
      <c r="K47" s="153">
        <v>250</v>
      </c>
    </row>
    <row r="48" spans="2:11" ht="15.75">
      <c r="B48" s="352"/>
      <c r="C48" s="183">
        <v>637009</v>
      </c>
      <c r="D48" s="184" t="s">
        <v>193</v>
      </c>
      <c r="E48" s="151">
        <v>133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3">
        <v>0</v>
      </c>
    </row>
    <row r="49" spans="2:11" ht="15.75">
      <c r="B49" s="352"/>
      <c r="C49" s="183">
        <v>637011</v>
      </c>
      <c r="D49" s="184" t="s">
        <v>83</v>
      </c>
      <c r="E49" s="151">
        <v>590</v>
      </c>
      <c r="F49" s="151">
        <v>1247</v>
      </c>
      <c r="G49" s="151">
        <v>1299</v>
      </c>
      <c r="H49" s="151">
        <v>1299</v>
      </c>
      <c r="I49" s="151">
        <v>900</v>
      </c>
      <c r="J49" s="151">
        <v>500</v>
      </c>
      <c r="K49" s="153">
        <v>500</v>
      </c>
    </row>
    <row r="50" spans="2:11" ht="15.75">
      <c r="B50" s="352"/>
      <c r="C50" s="183">
        <v>637012</v>
      </c>
      <c r="D50" s="184" t="s">
        <v>13</v>
      </c>
      <c r="E50" s="151">
        <v>1892</v>
      </c>
      <c r="F50" s="151">
        <v>1995</v>
      </c>
      <c r="G50" s="151">
        <v>2300</v>
      </c>
      <c r="H50" s="151">
        <v>2300</v>
      </c>
      <c r="I50" s="151">
        <v>2100</v>
      </c>
      <c r="J50" s="151">
        <v>2100</v>
      </c>
      <c r="K50" s="153">
        <v>2100</v>
      </c>
    </row>
    <row r="51" spans="2:11" ht="15.75">
      <c r="B51" s="352"/>
      <c r="C51" s="183">
        <v>637013</v>
      </c>
      <c r="D51" s="184" t="s">
        <v>14</v>
      </c>
      <c r="E51" s="151">
        <v>0</v>
      </c>
      <c r="F51" s="151">
        <v>300</v>
      </c>
      <c r="G51" s="151">
        <v>360</v>
      </c>
      <c r="H51" s="151">
        <v>360</v>
      </c>
      <c r="I51" s="151">
        <v>300</v>
      </c>
      <c r="J51" s="151">
        <v>300</v>
      </c>
      <c r="K51" s="153">
        <v>300</v>
      </c>
    </row>
    <row r="52" spans="2:11" ht="15.75">
      <c r="B52" s="352"/>
      <c r="C52" s="183">
        <v>637014</v>
      </c>
      <c r="D52" s="184" t="s">
        <v>21</v>
      </c>
      <c r="E52" s="151">
        <v>8332</v>
      </c>
      <c r="F52" s="151">
        <v>8250</v>
      </c>
      <c r="G52" s="151">
        <v>8300</v>
      </c>
      <c r="H52" s="151">
        <v>8300</v>
      </c>
      <c r="I52" s="151">
        <v>8320</v>
      </c>
      <c r="J52" s="151">
        <v>8310</v>
      </c>
      <c r="K52" s="153">
        <v>8330</v>
      </c>
    </row>
    <row r="53" spans="2:11" ht="15.75">
      <c r="B53" s="352"/>
      <c r="C53" s="183">
        <v>637015</v>
      </c>
      <c r="D53" s="184" t="s">
        <v>15</v>
      </c>
      <c r="E53" s="151">
        <v>985</v>
      </c>
      <c r="F53" s="151">
        <v>1374</v>
      </c>
      <c r="G53" s="151">
        <v>1167</v>
      </c>
      <c r="H53" s="151">
        <v>1167</v>
      </c>
      <c r="I53" s="151">
        <v>1395</v>
      </c>
      <c r="J53" s="151">
        <v>1560</v>
      </c>
      <c r="K53" s="153">
        <v>1560</v>
      </c>
    </row>
    <row r="54" spans="2:11" ht="15.75">
      <c r="B54" s="352"/>
      <c r="C54" s="183">
        <v>637015</v>
      </c>
      <c r="D54" s="184" t="s">
        <v>341</v>
      </c>
      <c r="E54" s="151">
        <v>0</v>
      </c>
      <c r="F54" s="151">
        <v>0</v>
      </c>
      <c r="G54" s="271">
        <v>66.39</v>
      </c>
      <c r="H54" s="271">
        <v>66.39</v>
      </c>
      <c r="I54" s="151"/>
      <c r="J54" s="151"/>
      <c r="K54" s="153">
        <v>0</v>
      </c>
    </row>
    <row r="55" spans="2:11" ht="15.75">
      <c r="B55" s="352"/>
      <c r="C55" s="183">
        <v>637023</v>
      </c>
      <c r="D55" s="184" t="s">
        <v>84</v>
      </c>
      <c r="E55" s="151">
        <v>331</v>
      </c>
      <c r="F55" s="151">
        <v>653</v>
      </c>
      <c r="G55" s="151">
        <v>200</v>
      </c>
      <c r="H55" s="151">
        <v>200</v>
      </c>
      <c r="I55" s="151">
        <v>200</v>
      </c>
      <c r="J55" s="151">
        <v>180</v>
      </c>
      <c r="K55" s="153">
        <v>200</v>
      </c>
    </row>
    <row r="56" spans="2:11" ht="15.75">
      <c r="B56" s="352"/>
      <c r="C56" s="183">
        <v>637016</v>
      </c>
      <c r="D56" s="184" t="s">
        <v>16</v>
      </c>
      <c r="E56" s="151">
        <v>964</v>
      </c>
      <c r="F56" s="151">
        <v>1128</v>
      </c>
      <c r="G56" s="151">
        <v>990</v>
      </c>
      <c r="H56" s="151">
        <v>990</v>
      </c>
      <c r="I56" s="151">
        <v>980</v>
      </c>
      <c r="J56" s="151">
        <v>1000</v>
      </c>
      <c r="K56" s="153">
        <v>1010</v>
      </c>
    </row>
    <row r="57" spans="2:11" ht="15.75">
      <c r="B57" s="352"/>
      <c r="C57" s="183">
        <v>637018</v>
      </c>
      <c r="D57" s="184" t="s">
        <v>138</v>
      </c>
      <c r="E57" s="151">
        <v>0</v>
      </c>
      <c r="F57" s="151">
        <v>400</v>
      </c>
      <c r="G57" s="151">
        <v>7300</v>
      </c>
      <c r="H57" s="151">
        <v>7300</v>
      </c>
      <c r="I57" s="151"/>
      <c r="J57" s="151"/>
      <c r="K57" s="153"/>
    </row>
    <row r="58" spans="2:11" ht="15.75">
      <c r="B58" s="352"/>
      <c r="C58" s="183">
        <v>637026</v>
      </c>
      <c r="D58" s="184" t="s">
        <v>39</v>
      </c>
      <c r="E58" s="151"/>
      <c r="F58" s="151"/>
      <c r="G58" s="151"/>
      <c r="H58" s="151"/>
      <c r="I58" s="151">
        <v>2430</v>
      </c>
      <c r="J58" s="151">
        <v>2430</v>
      </c>
      <c r="K58" s="153">
        <v>2430</v>
      </c>
    </row>
    <row r="59" spans="2:11" ht="15.75">
      <c r="B59" s="352"/>
      <c r="C59" s="183">
        <v>637027</v>
      </c>
      <c r="D59" s="184" t="s">
        <v>194</v>
      </c>
      <c r="E59" s="151">
        <v>368</v>
      </c>
      <c r="F59" s="151">
        <v>0</v>
      </c>
      <c r="G59" s="271">
        <v>331.35</v>
      </c>
      <c r="H59" s="271">
        <v>331.35</v>
      </c>
      <c r="I59" s="151">
        <v>0</v>
      </c>
      <c r="J59" s="151">
        <v>0</v>
      </c>
      <c r="K59" s="153">
        <v>0</v>
      </c>
    </row>
    <row r="60" spans="2:11" ht="15.75">
      <c r="B60" s="352"/>
      <c r="C60" s="183">
        <v>637031</v>
      </c>
      <c r="D60" s="184" t="s">
        <v>17</v>
      </c>
      <c r="E60" s="151">
        <v>19</v>
      </c>
      <c r="F60" s="151">
        <v>99</v>
      </c>
      <c r="G60" s="151">
        <v>0</v>
      </c>
      <c r="H60" s="151">
        <v>0</v>
      </c>
      <c r="I60" s="151">
        <v>0</v>
      </c>
      <c r="J60" s="151">
        <v>0</v>
      </c>
      <c r="K60" s="153">
        <v>0</v>
      </c>
    </row>
    <row r="61" spans="2:11" ht="15.75">
      <c r="B61" s="352"/>
      <c r="C61" s="183">
        <v>637035</v>
      </c>
      <c r="D61" s="184" t="s">
        <v>97</v>
      </c>
      <c r="E61" s="151">
        <v>0</v>
      </c>
      <c r="F61" s="151">
        <v>224</v>
      </c>
      <c r="G61" s="151">
        <v>225</v>
      </c>
      <c r="H61" s="151">
        <v>225</v>
      </c>
      <c r="I61" s="151">
        <v>225</v>
      </c>
      <c r="J61" s="151">
        <v>225</v>
      </c>
      <c r="K61" s="153">
        <v>225</v>
      </c>
    </row>
    <row r="62" spans="2:11" ht="15.75">
      <c r="B62" s="352"/>
      <c r="C62" s="183">
        <v>642001</v>
      </c>
      <c r="D62" s="184" t="s">
        <v>18</v>
      </c>
      <c r="E62" s="151">
        <v>11889</v>
      </c>
      <c r="F62" s="151">
        <v>12046</v>
      </c>
      <c r="G62" s="271">
        <v>13326.98</v>
      </c>
      <c r="H62" s="271">
        <v>13326.98</v>
      </c>
      <c r="I62" s="180">
        <v>9650</v>
      </c>
      <c r="J62" s="151">
        <v>9650</v>
      </c>
      <c r="K62" s="153">
        <v>9650</v>
      </c>
    </row>
    <row r="63" spans="2:11" ht="15.75">
      <c r="B63" s="352"/>
      <c r="C63" s="183">
        <v>642006</v>
      </c>
      <c r="D63" s="184" t="s">
        <v>22</v>
      </c>
      <c r="E63" s="151">
        <v>880</v>
      </c>
      <c r="F63" s="151">
        <v>2107</v>
      </c>
      <c r="G63" s="271">
        <v>2193.86</v>
      </c>
      <c r="H63" s="271">
        <v>2193.86</v>
      </c>
      <c r="I63" s="151">
        <v>2200</v>
      </c>
      <c r="J63" s="151">
        <v>2500</v>
      </c>
      <c r="K63" s="153">
        <v>2500</v>
      </c>
    </row>
    <row r="64" spans="2:11" ht="15.75">
      <c r="B64" s="352"/>
      <c r="C64" s="183">
        <v>642015</v>
      </c>
      <c r="D64" s="184" t="s">
        <v>19</v>
      </c>
      <c r="E64" s="151">
        <v>0</v>
      </c>
      <c r="F64" s="151">
        <v>141</v>
      </c>
      <c r="G64" s="151">
        <v>150</v>
      </c>
      <c r="H64" s="151">
        <v>150</v>
      </c>
      <c r="I64" s="151">
        <v>150</v>
      </c>
      <c r="J64" s="151">
        <v>140</v>
      </c>
      <c r="K64" s="153">
        <v>100</v>
      </c>
    </row>
    <row r="65" spans="2:11" ht="15.75">
      <c r="B65" s="352"/>
      <c r="C65" s="183">
        <v>642014</v>
      </c>
      <c r="D65" s="184" t="s">
        <v>139</v>
      </c>
      <c r="E65" s="151">
        <v>237</v>
      </c>
      <c r="F65" s="151">
        <v>399</v>
      </c>
      <c r="G65" s="151">
        <v>0</v>
      </c>
      <c r="H65" s="151">
        <v>0</v>
      </c>
      <c r="I65" s="151">
        <v>956</v>
      </c>
      <c r="J65" s="151">
        <v>500</v>
      </c>
      <c r="K65" s="153">
        <v>500</v>
      </c>
    </row>
    <row r="66" spans="2:11" ht="15.75">
      <c r="B66" s="352"/>
      <c r="C66" s="183">
        <v>649002</v>
      </c>
      <c r="D66" s="184" t="s">
        <v>140</v>
      </c>
      <c r="E66" s="151">
        <v>0</v>
      </c>
      <c r="F66" s="151">
        <v>100</v>
      </c>
      <c r="G66" s="151">
        <v>0</v>
      </c>
      <c r="H66" s="151">
        <v>0</v>
      </c>
      <c r="I66" s="151">
        <v>0</v>
      </c>
      <c r="J66" s="151">
        <v>0</v>
      </c>
      <c r="K66" s="153">
        <v>0</v>
      </c>
    </row>
    <row r="67" spans="2:11" ht="15.75">
      <c r="B67" s="352"/>
      <c r="C67" s="183">
        <v>651001</v>
      </c>
      <c r="D67" s="184" t="s">
        <v>34</v>
      </c>
      <c r="E67" s="151">
        <v>1954</v>
      </c>
      <c r="F67" s="151">
        <v>1889</v>
      </c>
      <c r="G67" s="151">
        <v>1900</v>
      </c>
      <c r="H67" s="151">
        <v>1900</v>
      </c>
      <c r="I67" s="180">
        <v>1900</v>
      </c>
      <c r="J67" s="151">
        <v>1950</v>
      </c>
      <c r="K67" s="153">
        <v>1990</v>
      </c>
    </row>
    <row r="68" spans="2:11" ht="15.75">
      <c r="B68" s="353"/>
      <c r="C68" s="183">
        <v>651001</v>
      </c>
      <c r="D68" s="184" t="s">
        <v>42</v>
      </c>
      <c r="E68" s="151">
        <v>1663</v>
      </c>
      <c r="F68" s="151">
        <v>5876</v>
      </c>
      <c r="G68" s="271">
        <v>4943.06</v>
      </c>
      <c r="H68" s="271">
        <v>4943.06</v>
      </c>
      <c r="I68" s="180">
        <v>4950</v>
      </c>
      <c r="J68" s="151">
        <v>4950</v>
      </c>
      <c r="K68" s="153">
        <v>4950</v>
      </c>
    </row>
    <row r="69" spans="2:11" ht="24.75" customHeight="1" hidden="1" thickBot="1">
      <c r="B69" s="185" t="s">
        <v>142</v>
      </c>
      <c r="C69" s="183" t="s">
        <v>141</v>
      </c>
      <c r="D69" s="184"/>
      <c r="E69" s="151">
        <v>0</v>
      </c>
      <c r="F69" s="151">
        <f>SUM(F8:F68)</f>
        <v>268755</v>
      </c>
      <c r="G69" s="151">
        <v>0</v>
      </c>
      <c r="H69" s="151">
        <v>0</v>
      </c>
      <c r="I69" s="151">
        <v>0</v>
      </c>
      <c r="J69" s="186">
        <v>0</v>
      </c>
      <c r="K69" s="187">
        <v>0</v>
      </c>
    </row>
    <row r="70" spans="2:11" ht="24.75" customHeight="1">
      <c r="B70" s="188" t="s">
        <v>247</v>
      </c>
      <c r="C70" s="189"/>
      <c r="D70" s="190"/>
      <c r="E70" s="191">
        <f aca="true" t="shared" si="0" ref="E70:K70">SUM(E8:E68)</f>
        <v>225418</v>
      </c>
      <c r="F70" s="191">
        <f t="shared" si="0"/>
        <v>268755</v>
      </c>
      <c r="G70" s="272">
        <f t="shared" si="0"/>
        <v>247276.44</v>
      </c>
      <c r="H70" s="272">
        <f t="shared" si="0"/>
        <v>247276.44</v>
      </c>
      <c r="I70" s="191">
        <f t="shared" si="0"/>
        <v>261385</v>
      </c>
      <c r="J70" s="191">
        <f t="shared" si="0"/>
        <v>262329</v>
      </c>
      <c r="K70" s="192">
        <f t="shared" si="0"/>
        <v>262516</v>
      </c>
    </row>
    <row r="71" spans="2:11" ht="15.75">
      <c r="B71" s="356" t="s">
        <v>218</v>
      </c>
      <c r="C71" s="193">
        <v>61</v>
      </c>
      <c r="D71" s="150" t="s">
        <v>80</v>
      </c>
      <c r="E71" s="151">
        <v>6726</v>
      </c>
      <c r="F71" s="151">
        <v>6874</v>
      </c>
      <c r="G71" s="151">
        <v>1700</v>
      </c>
      <c r="H71" s="151">
        <v>1700</v>
      </c>
      <c r="I71" s="151">
        <v>0</v>
      </c>
      <c r="J71" s="151">
        <v>0</v>
      </c>
      <c r="K71" s="153">
        <v>0</v>
      </c>
    </row>
    <row r="72" spans="2:11" ht="15.75">
      <c r="B72" s="357"/>
      <c r="C72" s="193">
        <v>62</v>
      </c>
      <c r="D72" s="150" t="s">
        <v>143</v>
      </c>
      <c r="E72" s="151">
        <v>2556</v>
      </c>
      <c r="F72" s="151">
        <v>2568</v>
      </c>
      <c r="G72" s="151">
        <v>649</v>
      </c>
      <c r="H72" s="151">
        <v>649</v>
      </c>
      <c r="I72" s="151">
        <v>0</v>
      </c>
      <c r="J72" s="151">
        <v>0</v>
      </c>
      <c r="K72" s="153">
        <v>0</v>
      </c>
    </row>
    <row r="73" spans="2:11" ht="15.75">
      <c r="B73" s="357"/>
      <c r="C73" s="194">
        <v>632003</v>
      </c>
      <c r="D73" s="195" t="s">
        <v>82</v>
      </c>
      <c r="E73" s="180">
        <v>411</v>
      </c>
      <c r="F73" s="180">
        <v>781</v>
      </c>
      <c r="G73" s="180">
        <v>600</v>
      </c>
      <c r="H73" s="180">
        <v>600</v>
      </c>
      <c r="I73" s="180">
        <v>600</v>
      </c>
      <c r="J73" s="151">
        <v>710</v>
      </c>
      <c r="K73" s="153">
        <v>650</v>
      </c>
    </row>
    <row r="74" spans="2:11" ht="15.75">
      <c r="B74" s="357"/>
      <c r="C74" s="194">
        <v>633009</v>
      </c>
      <c r="D74" s="195" t="s">
        <v>5</v>
      </c>
      <c r="E74" s="180">
        <v>25</v>
      </c>
      <c r="F74" s="180">
        <v>0</v>
      </c>
      <c r="G74" s="180">
        <v>100</v>
      </c>
      <c r="H74" s="180">
        <v>100</v>
      </c>
      <c r="I74" s="180">
        <v>0</v>
      </c>
      <c r="J74" s="151">
        <v>0</v>
      </c>
      <c r="K74" s="153">
        <v>0</v>
      </c>
    </row>
    <row r="75" spans="2:11" ht="15.75">
      <c r="B75" s="357"/>
      <c r="C75" s="193">
        <v>635002</v>
      </c>
      <c r="D75" s="150" t="s">
        <v>145</v>
      </c>
      <c r="E75" s="151">
        <v>0</v>
      </c>
      <c r="F75" s="151">
        <v>30</v>
      </c>
      <c r="G75" s="151">
        <v>0</v>
      </c>
      <c r="H75" s="151">
        <v>0</v>
      </c>
      <c r="I75" s="151"/>
      <c r="J75" s="151">
        <v>50</v>
      </c>
      <c r="K75" s="153">
        <v>50</v>
      </c>
    </row>
    <row r="76" spans="2:11" ht="15.75">
      <c r="B76" s="357"/>
      <c r="C76" s="193">
        <v>637001</v>
      </c>
      <c r="D76" s="150" t="s">
        <v>195</v>
      </c>
      <c r="E76" s="151">
        <v>19</v>
      </c>
      <c r="F76" s="151">
        <v>0</v>
      </c>
      <c r="G76" s="151"/>
      <c r="H76" s="151"/>
      <c r="I76" s="151">
        <v>50</v>
      </c>
      <c r="J76" s="151">
        <v>0</v>
      </c>
      <c r="K76" s="153">
        <v>0</v>
      </c>
    </row>
    <row r="77" spans="2:11" ht="15.75">
      <c r="B77" s="357"/>
      <c r="C77" s="193">
        <v>637005</v>
      </c>
      <c r="D77" s="150" t="s">
        <v>207</v>
      </c>
      <c r="E77" s="151">
        <v>0</v>
      </c>
      <c r="F77" s="151">
        <v>0</v>
      </c>
      <c r="G77" s="151">
        <v>9189</v>
      </c>
      <c r="H77" s="151">
        <v>9189</v>
      </c>
      <c r="I77" s="151">
        <v>12240</v>
      </c>
      <c r="J77" s="151">
        <v>12240</v>
      </c>
      <c r="K77" s="153">
        <v>12240</v>
      </c>
    </row>
    <row r="78" spans="2:11" ht="15.75">
      <c r="B78" s="357"/>
      <c r="C78" s="196">
        <v>637013</v>
      </c>
      <c r="D78" s="150" t="s">
        <v>146</v>
      </c>
      <c r="E78" s="151">
        <v>0</v>
      </c>
      <c r="F78" s="151">
        <v>50</v>
      </c>
      <c r="G78" s="151">
        <v>50</v>
      </c>
      <c r="H78" s="151">
        <v>50</v>
      </c>
      <c r="I78" s="151">
        <v>0</v>
      </c>
      <c r="J78" s="151">
        <v>0</v>
      </c>
      <c r="K78" s="153">
        <v>0</v>
      </c>
    </row>
    <row r="79" spans="2:11" ht="15.75">
      <c r="B79" s="358"/>
      <c r="C79" s="196">
        <v>637016</v>
      </c>
      <c r="D79" s="150" t="s">
        <v>16</v>
      </c>
      <c r="E79" s="151">
        <v>0</v>
      </c>
      <c r="F79" s="151">
        <v>92</v>
      </c>
      <c r="G79" s="151">
        <v>40</v>
      </c>
      <c r="H79" s="151">
        <v>40</v>
      </c>
      <c r="I79" s="151">
        <v>0</v>
      </c>
      <c r="J79" s="151">
        <v>0</v>
      </c>
      <c r="K79" s="153">
        <v>0</v>
      </c>
    </row>
    <row r="80" spans="2:11" ht="20.25" customHeight="1">
      <c r="B80" s="188" t="s">
        <v>235</v>
      </c>
      <c r="C80" s="197"/>
      <c r="D80" s="198"/>
      <c r="E80" s="191">
        <f aca="true" t="shared" si="1" ref="E80:K80">SUM(E71:E79)</f>
        <v>9737</v>
      </c>
      <c r="F80" s="191">
        <f t="shared" si="1"/>
        <v>10395</v>
      </c>
      <c r="G80" s="191">
        <f t="shared" si="1"/>
        <v>12328</v>
      </c>
      <c r="H80" s="191">
        <f t="shared" si="1"/>
        <v>12328</v>
      </c>
      <c r="I80" s="191">
        <f t="shared" si="1"/>
        <v>12890</v>
      </c>
      <c r="J80" s="191">
        <f t="shared" si="1"/>
        <v>13000</v>
      </c>
      <c r="K80" s="192">
        <f t="shared" si="1"/>
        <v>12940</v>
      </c>
    </row>
    <row r="81" spans="2:11" ht="15.75">
      <c r="B81" s="351" t="s">
        <v>220</v>
      </c>
      <c r="C81" s="194">
        <v>61</v>
      </c>
      <c r="D81" s="195" t="s">
        <v>189</v>
      </c>
      <c r="E81" s="180">
        <v>3085</v>
      </c>
      <c r="F81" s="180">
        <v>3298</v>
      </c>
      <c r="G81" s="274">
        <v>3503.69</v>
      </c>
      <c r="H81" s="274">
        <v>3503.69</v>
      </c>
      <c r="I81" s="180">
        <v>3400</v>
      </c>
      <c r="J81" s="151">
        <v>3450</v>
      </c>
      <c r="K81" s="153">
        <v>3500</v>
      </c>
    </row>
    <row r="82" spans="2:11" ht="15.75">
      <c r="B82" s="352"/>
      <c r="C82" s="193" t="s">
        <v>87</v>
      </c>
      <c r="D82" s="150" t="s">
        <v>81</v>
      </c>
      <c r="E82" s="151">
        <v>1070</v>
      </c>
      <c r="F82" s="151">
        <v>1306</v>
      </c>
      <c r="G82" s="271">
        <v>1288.65</v>
      </c>
      <c r="H82" s="271">
        <v>1288.65</v>
      </c>
      <c r="I82" s="151">
        <v>1250</v>
      </c>
      <c r="J82" s="151">
        <v>1260</v>
      </c>
      <c r="K82" s="153">
        <v>1265</v>
      </c>
    </row>
    <row r="83" spans="2:11" ht="15.75">
      <c r="B83" s="352"/>
      <c r="C83" s="193">
        <v>627</v>
      </c>
      <c r="D83" s="150" t="s">
        <v>33</v>
      </c>
      <c r="E83" s="151">
        <v>50</v>
      </c>
      <c r="F83" s="151">
        <v>0</v>
      </c>
      <c r="G83" s="271">
        <v>64.63</v>
      </c>
      <c r="H83" s="271">
        <v>64.63</v>
      </c>
      <c r="I83" s="151">
        <v>50</v>
      </c>
      <c r="J83" s="151">
        <v>50</v>
      </c>
      <c r="K83" s="153">
        <v>50</v>
      </c>
    </row>
    <row r="84" spans="2:11" ht="15.75">
      <c r="B84" s="352"/>
      <c r="C84" s="193">
        <v>631001</v>
      </c>
      <c r="D84" s="150" t="s">
        <v>3</v>
      </c>
      <c r="E84" s="151">
        <v>2</v>
      </c>
      <c r="F84" s="151">
        <v>0</v>
      </c>
      <c r="G84" s="151">
        <v>0</v>
      </c>
      <c r="H84" s="151">
        <v>0</v>
      </c>
      <c r="I84" s="151">
        <v>0</v>
      </c>
      <c r="J84" s="151">
        <v>0</v>
      </c>
      <c r="K84" s="153">
        <v>0</v>
      </c>
    </row>
    <row r="85" spans="2:11" ht="15.75">
      <c r="B85" s="352"/>
      <c r="C85" s="193">
        <v>633002</v>
      </c>
      <c r="D85" s="150" t="s">
        <v>208</v>
      </c>
      <c r="E85" s="151">
        <v>0</v>
      </c>
      <c r="F85" s="151">
        <v>0</v>
      </c>
      <c r="G85" s="151">
        <v>1086</v>
      </c>
      <c r="H85" s="151">
        <v>1086</v>
      </c>
      <c r="I85" s="151">
        <v>0</v>
      </c>
      <c r="J85" s="151">
        <v>0</v>
      </c>
      <c r="K85" s="153">
        <v>0</v>
      </c>
    </row>
    <row r="86" spans="2:11" ht="15.75">
      <c r="B86" s="352"/>
      <c r="C86" s="193">
        <v>633006</v>
      </c>
      <c r="D86" s="150" t="s">
        <v>4</v>
      </c>
      <c r="E86" s="151">
        <v>120</v>
      </c>
      <c r="F86" s="151">
        <v>176</v>
      </c>
      <c r="G86" s="271">
        <v>96.39</v>
      </c>
      <c r="H86" s="271">
        <v>96.39</v>
      </c>
      <c r="I86" s="151">
        <v>180</v>
      </c>
      <c r="J86" s="151">
        <v>200</v>
      </c>
      <c r="K86" s="153">
        <v>190</v>
      </c>
    </row>
    <row r="87" spans="2:11" ht="15.75">
      <c r="B87" s="352"/>
      <c r="C87" s="193">
        <v>635002</v>
      </c>
      <c r="D87" s="150" t="s">
        <v>8</v>
      </c>
      <c r="E87" s="151">
        <v>25</v>
      </c>
      <c r="F87" s="151">
        <v>25</v>
      </c>
      <c r="G87" s="151"/>
      <c r="H87" s="151"/>
      <c r="I87" s="151">
        <v>25</v>
      </c>
      <c r="J87" s="151">
        <v>25</v>
      </c>
      <c r="K87" s="153">
        <v>20</v>
      </c>
    </row>
    <row r="88" spans="2:11" ht="15.75">
      <c r="B88" s="352"/>
      <c r="C88" s="193">
        <v>637013</v>
      </c>
      <c r="D88" s="150" t="s">
        <v>14</v>
      </c>
      <c r="E88" s="151">
        <v>0</v>
      </c>
      <c r="F88" s="151">
        <v>100</v>
      </c>
      <c r="G88" s="151">
        <v>200</v>
      </c>
      <c r="H88" s="151">
        <v>200</v>
      </c>
      <c r="I88" s="151">
        <v>50</v>
      </c>
      <c r="J88" s="151">
        <v>50</v>
      </c>
      <c r="K88" s="153">
        <v>50</v>
      </c>
    </row>
    <row r="89" spans="2:11" ht="15.75">
      <c r="B89" s="353"/>
      <c r="C89" s="193">
        <v>637016</v>
      </c>
      <c r="D89" s="150" t="s">
        <v>16</v>
      </c>
      <c r="E89" s="151">
        <v>32</v>
      </c>
      <c r="F89" s="151">
        <v>51</v>
      </c>
      <c r="G89" s="151">
        <v>51</v>
      </c>
      <c r="H89" s="151">
        <v>51</v>
      </c>
      <c r="I89" s="151">
        <v>51</v>
      </c>
      <c r="J89" s="151">
        <v>55</v>
      </c>
      <c r="K89" s="153">
        <v>60</v>
      </c>
    </row>
    <row r="90" spans="2:11" ht="15.75">
      <c r="B90" s="188" t="s">
        <v>225</v>
      </c>
      <c r="C90" s="199"/>
      <c r="D90" s="198"/>
      <c r="E90" s="191">
        <f aca="true" t="shared" si="2" ref="E90:K90">SUM(E81:E89)</f>
        <v>4384</v>
      </c>
      <c r="F90" s="191">
        <f t="shared" si="2"/>
        <v>4956</v>
      </c>
      <c r="G90" s="272">
        <f t="shared" si="2"/>
        <v>6290.360000000001</v>
      </c>
      <c r="H90" s="272">
        <f t="shared" si="2"/>
        <v>6290.360000000001</v>
      </c>
      <c r="I90" s="191">
        <f t="shared" si="2"/>
        <v>5006</v>
      </c>
      <c r="J90" s="191">
        <f t="shared" si="2"/>
        <v>5090</v>
      </c>
      <c r="K90" s="192">
        <f t="shared" si="2"/>
        <v>5135</v>
      </c>
    </row>
    <row r="91" spans="2:11" ht="15.75">
      <c r="B91" s="351" t="s">
        <v>221</v>
      </c>
      <c r="C91" s="194">
        <v>61</v>
      </c>
      <c r="D91" s="195" t="s">
        <v>189</v>
      </c>
      <c r="E91" s="200">
        <v>391</v>
      </c>
      <c r="F91" s="200">
        <v>0</v>
      </c>
      <c r="G91" s="180">
        <v>0</v>
      </c>
      <c r="H91" s="180">
        <v>0</v>
      </c>
      <c r="I91" s="180">
        <v>0</v>
      </c>
      <c r="J91" s="151">
        <v>0</v>
      </c>
      <c r="K91" s="153">
        <v>0</v>
      </c>
    </row>
    <row r="92" spans="2:11" ht="15.75">
      <c r="B92" s="352"/>
      <c r="C92" s="194" t="s">
        <v>162</v>
      </c>
      <c r="D92" s="195" t="s">
        <v>81</v>
      </c>
      <c r="E92" s="180">
        <v>3</v>
      </c>
      <c r="F92" s="180">
        <v>0</v>
      </c>
      <c r="G92" s="180">
        <v>4</v>
      </c>
      <c r="H92" s="180">
        <v>4</v>
      </c>
      <c r="I92" s="180">
        <v>7</v>
      </c>
      <c r="J92" s="151">
        <v>0</v>
      </c>
      <c r="K92" s="153">
        <v>0</v>
      </c>
    </row>
    <row r="93" spans="2:11" ht="15.75">
      <c r="B93" s="352"/>
      <c r="C93" s="183">
        <v>633</v>
      </c>
      <c r="D93" s="184" t="s">
        <v>103</v>
      </c>
      <c r="E93" s="151">
        <v>357</v>
      </c>
      <c r="F93" s="180">
        <v>0</v>
      </c>
      <c r="G93" s="151">
        <v>54</v>
      </c>
      <c r="H93" s="151">
        <v>54</v>
      </c>
      <c r="I93" s="151">
        <v>50</v>
      </c>
      <c r="J93" s="151">
        <v>0</v>
      </c>
      <c r="K93" s="153">
        <v>0</v>
      </c>
    </row>
    <row r="94" spans="2:11" ht="15.75">
      <c r="B94" s="353"/>
      <c r="C94" s="193" t="s">
        <v>107</v>
      </c>
      <c r="D94" s="150"/>
      <c r="E94" s="151">
        <v>1078</v>
      </c>
      <c r="F94" s="180">
        <v>1665</v>
      </c>
      <c r="G94" s="151">
        <v>576</v>
      </c>
      <c r="H94" s="151">
        <v>576</v>
      </c>
      <c r="I94" s="151">
        <v>663</v>
      </c>
      <c r="J94" s="151">
        <v>0</v>
      </c>
      <c r="K94" s="153">
        <v>0</v>
      </c>
    </row>
    <row r="95" spans="2:11" ht="15.75">
      <c r="B95" s="188" t="s">
        <v>144</v>
      </c>
      <c r="C95" s="199"/>
      <c r="D95" s="198"/>
      <c r="E95" s="317">
        <f>SUM(E91:E94)</f>
        <v>1829</v>
      </c>
      <c r="F95" s="317">
        <f aca="true" t="shared" si="3" ref="F95:K95">SUM(F92:F94)</f>
        <v>1665</v>
      </c>
      <c r="G95" s="317">
        <f t="shared" si="3"/>
        <v>634</v>
      </c>
      <c r="H95" s="317">
        <f t="shared" si="3"/>
        <v>634</v>
      </c>
      <c r="I95" s="317">
        <f t="shared" si="3"/>
        <v>720</v>
      </c>
      <c r="J95" s="201">
        <f t="shared" si="3"/>
        <v>0</v>
      </c>
      <c r="K95" s="202">
        <f t="shared" si="3"/>
        <v>0</v>
      </c>
    </row>
    <row r="96" spans="2:11" ht="15.75">
      <c r="B96" s="351" t="s">
        <v>222</v>
      </c>
      <c r="C96" s="194">
        <v>633005</v>
      </c>
      <c r="D96" s="195" t="s">
        <v>92</v>
      </c>
      <c r="E96" s="180">
        <v>0</v>
      </c>
      <c r="F96" s="180">
        <v>31</v>
      </c>
      <c r="G96" s="180">
        <v>0</v>
      </c>
      <c r="H96" s="180">
        <v>0</v>
      </c>
      <c r="I96" s="180"/>
      <c r="J96" s="151"/>
      <c r="K96" s="153"/>
    </row>
    <row r="97" spans="2:11" ht="15.75">
      <c r="B97" s="352"/>
      <c r="C97" s="193">
        <v>633006</v>
      </c>
      <c r="D97" s="150" t="s">
        <v>4</v>
      </c>
      <c r="E97" s="151">
        <v>0</v>
      </c>
      <c r="F97" s="151">
        <v>604</v>
      </c>
      <c r="G97" s="151"/>
      <c r="H97" s="151"/>
      <c r="I97" s="151"/>
      <c r="J97" s="151"/>
      <c r="K97" s="153"/>
    </row>
    <row r="98" spans="2:11" ht="15.75">
      <c r="B98" s="352"/>
      <c r="C98" s="193">
        <v>633007</v>
      </c>
      <c r="D98" s="150" t="s">
        <v>196</v>
      </c>
      <c r="E98" s="151">
        <v>187</v>
      </c>
      <c r="F98" s="151"/>
      <c r="G98" s="151">
        <v>100</v>
      </c>
      <c r="H98" s="151">
        <v>100</v>
      </c>
      <c r="I98" s="151">
        <v>110</v>
      </c>
      <c r="J98" s="151">
        <v>120</v>
      </c>
      <c r="K98" s="153">
        <v>100</v>
      </c>
    </row>
    <row r="99" spans="2:11" ht="15.75">
      <c r="B99" s="352"/>
      <c r="C99" s="193">
        <v>633010</v>
      </c>
      <c r="D99" s="150" t="s">
        <v>196</v>
      </c>
      <c r="E99" s="151"/>
      <c r="F99" s="151">
        <v>0</v>
      </c>
      <c r="G99" s="151">
        <v>705</v>
      </c>
      <c r="H99" s="151">
        <v>705</v>
      </c>
      <c r="I99" s="151">
        <v>0</v>
      </c>
      <c r="J99" s="151">
        <v>0</v>
      </c>
      <c r="K99" s="153">
        <v>0</v>
      </c>
    </row>
    <row r="100" spans="2:11" ht="15.75">
      <c r="B100" s="352"/>
      <c r="C100" s="193">
        <v>633009</v>
      </c>
      <c r="D100" s="150" t="s">
        <v>5</v>
      </c>
      <c r="E100" s="151">
        <v>24</v>
      </c>
      <c r="F100" s="151">
        <v>0</v>
      </c>
      <c r="G100" s="151">
        <v>0</v>
      </c>
      <c r="H100" s="151">
        <v>0</v>
      </c>
      <c r="I100" s="151">
        <v>0</v>
      </c>
      <c r="J100" s="151">
        <v>0</v>
      </c>
      <c r="K100" s="153">
        <v>0</v>
      </c>
    </row>
    <row r="101" spans="2:11" ht="15.75">
      <c r="B101" s="352"/>
      <c r="C101" s="193">
        <v>634001</v>
      </c>
      <c r="D101" s="150" t="s">
        <v>148</v>
      </c>
      <c r="E101" s="151">
        <v>385</v>
      </c>
      <c r="F101" s="151">
        <v>305</v>
      </c>
      <c r="G101" s="151">
        <v>330</v>
      </c>
      <c r="H101" s="151">
        <v>330</v>
      </c>
      <c r="I101" s="151">
        <v>370</v>
      </c>
      <c r="J101" s="151">
        <v>400</v>
      </c>
      <c r="K101" s="153">
        <v>450</v>
      </c>
    </row>
    <row r="102" spans="2:11" ht="15.75">
      <c r="B102" s="352"/>
      <c r="C102" s="193">
        <v>634002</v>
      </c>
      <c r="D102" s="150" t="s">
        <v>93</v>
      </c>
      <c r="E102" s="151">
        <v>487</v>
      </c>
      <c r="F102" s="151">
        <v>84</v>
      </c>
      <c r="G102" s="151">
        <v>100</v>
      </c>
      <c r="H102" s="151">
        <v>100</v>
      </c>
      <c r="I102" s="151">
        <v>90</v>
      </c>
      <c r="J102" s="151">
        <v>110</v>
      </c>
      <c r="K102" s="153">
        <v>350</v>
      </c>
    </row>
    <row r="103" spans="2:11" ht="15.75">
      <c r="B103" s="352"/>
      <c r="C103" s="193">
        <v>634003</v>
      </c>
      <c r="D103" s="150" t="s">
        <v>337</v>
      </c>
      <c r="E103" s="151">
        <v>0</v>
      </c>
      <c r="F103" s="151">
        <v>0</v>
      </c>
      <c r="G103" s="151">
        <v>142</v>
      </c>
      <c r="H103" s="151">
        <v>142</v>
      </c>
      <c r="I103" s="151">
        <v>142</v>
      </c>
      <c r="J103" s="151">
        <v>142</v>
      </c>
      <c r="K103" s="153">
        <v>142</v>
      </c>
    </row>
    <row r="104" spans="2:11" ht="15.75">
      <c r="B104" s="352"/>
      <c r="C104" s="193">
        <v>637001</v>
      </c>
      <c r="D104" s="150" t="s">
        <v>9</v>
      </c>
      <c r="E104" s="151">
        <v>98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153">
        <v>0</v>
      </c>
    </row>
    <row r="105" spans="2:11" ht="15.75">
      <c r="B105" s="353"/>
      <c r="C105" s="193">
        <v>637002</v>
      </c>
      <c r="D105" s="150" t="s">
        <v>339</v>
      </c>
      <c r="E105" s="151">
        <v>274</v>
      </c>
      <c r="F105" s="151">
        <v>746</v>
      </c>
      <c r="G105" s="151">
        <v>0</v>
      </c>
      <c r="H105" s="151">
        <v>0</v>
      </c>
      <c r="I105" s="151">
        <v>800</v>
      </c>
      <c r="J105" s="151"/>
      <c r="K105" s="153">
        <v>800</v>
      </c>
    </row>
    <row r="106" spans="2:11" ht="15.75">
      <c r="B106" s="188" t="s">
        <v>147</v>
      </c>
      <c r="C106" s="199"/>
      <c r="D106" s="198"/>
      <c r="E106" s="191">
        <f aca="true" t="shared" si="4" ref="E106:K106">SUM(E96:E105)</f>
        <v>1455</v>
      </c>
      <c r="F106" s="191">
        <f t="shared" si="4"/>
        <v>1770</v>
      </c>
      <c r="G106" s="191">
        <f t="shared" si="4"/>
        <v>1377</v>
      </c>
      <c r="H106" s="191">
        <f t="shared" si="4"/>
        <v>1377</v>
      </c>
      <c r="I106" s="191">
        <f t="shared" si="4"/>
        <v>1512</v>
      </c>
      <c r="J106" s="191">
        <f t="shared" si="4"/>
        <v>772</v>
      </c>
      <c r="K106" s="192">
        <f t="shared" si="4"/>
        <v>1842</v>
      </c>
    </row>
    <row r="107" spans="2:11" ht="15.75">
      <c r="B107" s="351" t="s">
        <v>223</v>
      </c>
      <c r="C107" s="194">
        <v>633006</v>
      </c>
      <c r="D107" s="195" t="s">
        <v>209</v>
      </c>
      <c r="E107" s="200">
        <v>0</v>
      </c>
      <c r="F107" s="200">
        <v>0</v>
      </c>
      <c r="G107" s="310">
        <v>117.18</v>
      </c>
      <c r="H107" s="310">
        <v>117.18</v>
      </c>
      <c r="I107" s="180">
        <v>200</v>
      </c>
      <c r="J107" s="151">
        <v>220</v>
      </c>
      <c r="K107" s="153">
        <v>300</v>
      </c>
    </row>
    <row r="108" spans="2:11" ht="15.75">
      <c r="B108" s="353"/>
      <c r="C108" s="194">
        <v>635006</v>
      </c>
      <c r="D108" s="203" t="s">
        <v>149</v>
      </c>
      <c r="E108" s="180">
        <v>24</v>
      </c>
      <c r="F108" s="200">
        <v>709</v>
      </c>
      <c r="G108" s="318">
        <v>3809.55</v>
      </c>
      <c r="H108" s="318">
        <v>3809.55</v>
      </c>
      <c r="I108" s="267">
        <v>1700</v>
      </c>
      <c r="J108" s="151">
        <v>1500</v>
      </c>
      <c r="K108" s="153">
        <v>560</v>
      </c>
    </row>
    <row r="109" spans="2:11" ht="15.75">
      <c r="B109" s="188" t="s">
        <v>229</v>
      </c>
      <c r="C109" s="199"/>
      <c r="D109" s="198"/>
      <c r="E109" s="191">
        <f>SUM(E108)</f>
        <v>24</v>
      </c>
      <c r="F109" s="191">
        <f>SUM(F108)</f>
        <v>709</v>
      </c>
      <c r="G109" s="272">
        <f>SUM(G107:G108)</f>
        <v>3926.73</v>
      </c>
      <c r="H109" s="272">
        <f>SUM(H107:H108)</f>
        <v>3926.73</v>
      </c>
      <c r="I109" s="191">
        <f>SUM(I107:I108)</f>
        <v>1900</v>
      </c>
      <c r="J109" s="191">
        <f>SUM(J107:J108)</f>
        <v>1720</v>
      </c>
      <c r="K109" s="192">
        <f>SUM(K107:K108)</f>
        <v>860</v>
      </c>
    </row>
    <row r="110" spans="2:11" ht="15.75">
      <c r="B110" s="351" t="s">
        <v>224</v>
      </c>
      <c r="C110" s="194">
        <v>61</v>
      </c>
      <c r="D110" s="195" t="s">
        <v>189</v>
      </c>
      <c r="E110" s="200">
        <v>0</v>
      </c>
      <c r="F110" s="200">
        <v>0</v>
      </c>
      <c r="G110" s="312">
        <v>4192.15</v>
      </c>
      <c r="H110" s="312">
        <v>4192.15</v>
      </c>
      <c r="I110" s="180">
        <v>0</v>
      </c>
      <c r="J110" s="151">
        <v>0</v>
      </c>
      <c r="K110" s="153">
        <v>0</v>
      </c>
    </row>
    <row r="111" spans="2:13" ht="15.75">
      <c r="B111" s="352"/>
      <c r="C111" s="194">
        <v>62</v>
      </c>
      <c r="D111" s="195" t="s">
        <v>81</v>
      </c>
      <c r="E111" s="200">
        <v>0</v>
      </c>
      <c r="F111" s="200">
        <v>0</v>
      </c>
      <c r="G111" s="312">
        <v>1464.79</v>
      </c>
      <c r="H111" s="312">
        <v>1464.79</v>
      </c>
      <c r="I111" s="180">
        <v>0</v>
      </c>
      <c r="J111" s="151">
        <v>0</v>
      </c>
      <c r="K111" s="153">
        <v>0</v>
      </c>
      <c r="M111" s="266"/>
    </row>
    <row r="112" spans="2:13" ht="15.75">
      <c r="B112" s="352"/>
      <c r="C112" s="194">
        <v>633004</v>
      </c>
      <c r="D112" s="195" t="s">
        <v>330</v>
      </c>
      <c r="E112" s="200"/>
      <c r="F112" s="200"/>
      <c r="G112" s="313">
        <v>160</v>
      </c>
      <c r="H112" s="313">
        <v>160</v>
      </c>
      <c r="I112" s="180"/>
      <c r="J112" s="151"/>
      <c r="K112" s="153"/>
      <c r="M112" s="266"/>
    </row>
    <row r="113" spans="2:11" ht="15.75">
      <c r="B113" s="352"/>
      <c r="C113" s="194">
        <v>637016</v>
      </c>
      <c r="D113" s="195" t="s">
        <v>16</v>
      </c>
      <c r="E113" s="200">
        <v>0</v>
      </c>
      <c r="F113" s="200">
        <v>0</v>
      </c>
      <c r="G113" s="312">
        <v>52.84</v>
      </c>
      <c r="H113" s="312">
        <v>52.84</v>
      </c>
      <c r="I113" s="180">
        <v>0</v>
      </c>
      <c r="J113" s="151">
        <v>0</v>
      </c>
      <c r="K113" s="153">
        <v>0</v>
      </c>
    </row>
    <row r="114" spans="2:11" ht="15.75">
      <c r="B114" s="353"/>
      <c r="C114" s="194">
        <v>642015</v>
      </c>
      <c r="D114" s="195" t="s">
        <v>19</v>
      </c>
      <c r="E114" s="200">
        <v>0</v>
      </c>
      <c r="F114" s="200">
        <v>0</v>
      </c>
      <c r="G114" s="312">
        <v>92.65</v>
      </c>
      <c r="H114" s="312">
        <v>92.65</v>
      </c>
      <c r="I114" s="180">
        <v>0</v>
      </c>
      <c r="J114" s="151">
        <v>0</v>
      </c>
      <c r="K114" s="153">
        <v>0</v>
      </c>
    </row>
    <row r="115" spans="2:11" ht="15.75">
      <c r="B115" s="188" t="s">
        <v>228</v>
      </c>
      <c r="C115" s="199"/>
      <c r="D115" s="198"/>
      <c r="E115" s="191">
        <f aca="true" t="shared" si="5" ref="E115:K115">SUM(E110:E114)</f>
        <v>0</v>
      </c>
      <c r="F115" s="191">
        <f t="shared" si="5"/>
        <v>0</v>
      </c>
      <c r="G115" s="311">
        <f t="shared" si="5"/>
        <v>5962.429999999999</v>
      </c>
      <c r="H115" s="314">
        <f t="shared" si="5"/>
        <v>5962.429999999999</v>
      </c>
      <c r="I115" s="191">
        <f t="shared" si="5"/>
        <v>0</v>
      </c>
      <c r="J115" s="191">
        <f t="shared" si="5"/>
        <v>0</v>
      </c>
      <c r="K115" s="192">
        <f t="shared" si="5"/>
        <v>0</v>
      </c>
    </row>
    <row r="116" spans="2:11" ht="15.75">
      <c r="B116" s="352" t="s">
        <v>278</v>
      </c>
      <c r="C116" s="194">
        <v>632002</v>
      </c>
      <c r="D116" s="195" t="s">
        <v>210</v>
      </c>
      <c r="E116" s="180">
        <v>188</v>
      </c>
      <c r="F116" s="200">
        <v>0</v>
      </c>
      <c r="G116" s="180">
        <v>0</v>
      </c>
      <c r="H116" s="180">
        <v>0</v>
      </c>
      <c r="I116" s="180">
        <v>0</v>
      </c>
      <c r="J116" s="151">
        <v>0</v>
      </c>
      <c r="K116" s="153">
        <v>0</v>
      </c>
    </row>
    <row r="117" spans="2:11" ht="15.75">
      <c r="B117" s="352"/>
      <c r="C117" s="194">
        <v>633010</v>
      </c>
      <c r="D117" s="195" t="s">
        <v>342</v>
      </c>
      <c r="E117" s="180">
        <v>5</v>
      </c>
      <c r="F117" s="180">
        <v>0</v>
      </c>
      <c r="G117" s="180">
        <v>0</v>
      </c>
      <c r="H117" s="180">
        <v>0</v>
      </c>
      <c r="I117" s="180">
        <v>0</v>
      </c>
      <c r="J117" s="151">
        <v>0</v>
      </c>
      <c r="K117" s="153">
        <v>0</v>
      </c>
    </row>
    <row r="118" spans="2:11" ht="15.75">
      <c r="B118" s="352"/>
      <c r="C118" s="194">
        <v>634003</v>
      </c>
      <c r="D118" s="195" t="s">
        <v>150</v>
      </c>
      <c r="E118" s="180">
        <v>49</v>
      </c>
      <c r="F118" s="180">
        <v>218</v>
      </c>
      <c r="G118" s="180">
        <v>0</v>
      </c>
      <c r="H118" s="180">
        <v>0</v>
      </c>
      <c r="I118" s="180">
        <v>0</v>
      </c>
      <c r="J118" s="151">
        <v>0</v>
      </c>
      <c r="K118" s="153">
        <v>0</v>
      </c>
    </row>
    <row r="119" spans="2:11" ht="15.75">
      <c r="B119" s="352"/>
      <c r="C119" s="194">
        <v>634001</v>
      </c>
      <c r="D119" s="195" t="s">
        <v>151</v>
      </c>
      <c r="E119" s="180">
        <v>451</v>
      </c>
      <c r="F119" s="180">
        <v>238</v>
      </c>
      <c r="G119" s="180">
        <v>0</v>
      </c>
      <c r="H119" s="180">
        <v>0</v>
      </c>
      <c r="I119" s="180">
        <v>0</v>
      </c>
      <c r="J119" s="151">
        <v>0</v>
      </c>
      <c r="K119" s="153">
        <v>0</v>
      </c>
    </row>
    <row r="120" spans="2:11" ht="15.75">
      <c r="B120" s="352"/>
      <c r="C120" s="194">
        <v>634002</v>
      </c>
      <c r="D120" s="195" t="s">
        <v>152</v>
      </c>
      <c r="E120" s="180">
        <v>59</v>
      </c>
      <c r="F120" s="180">
        <v>75</v>
      </c>
      <c r="G120" s="180">
        <v>0</v>
      </c>
      <c r="H120" s="180">
        <v>0</v>
      </c>
      <c r="I120" s="180">
        <v>0</v>
      </c>
      <c r="J120" s="151">
        <v>0</v>
      </c>
      <c r="K120" s="153">
        <v>0</v>
      </c>
    </row>
    <row r="121" spans="2:11" ht="15.75">
      <c r="B121" s="352"/>
      <c r="C121" s="194">
        <v>637004</v>
      </c>
      <c r="D121" s="195" t="s">
        <v>197</v>
      </c>
      <c r="E121" s="180">
        <v>23362</v>
      </c>
      <c r="F121" s="180">
        <v>21469</v>
      </c>
      <c r="G121" s="180">
        <v>17242</v>
      </c>
      <c r="H121" s="180">
        <v>17242</v>
      </c>
      <c r="I121" s="180">
        <v>18900</v>
      </c>
      <c r="J121" s="151">
        <v>19500</v>
      </c>
      <c r="K121" s="153">
        <v>20500</v>
      </c>
    </row>
    <row r="122" spans="2:11" ht="15.75">
      <c r="B122" s="352"/>
      <c r="C122" s="194">
        <v>637005</v>
      </c>
      <c r="D122" s="195" t="s">
        <v>315</v>
      </c>
      <c r="E122" s="180"/>
      <c r="F122" s="180"/>
      <c r="G122" s="180">
        <v>1200</v>
      </c>
      <c r="H122" s="180">
        <v>1200</v>
      </c>
      <c r="I122" s="180"/>
      <c r="J122" s="151"/>
      <c r="K122" s="153"/>
    </row>
    <row r="123" spans="2:11" ht="15.75">
      <c r="B123" s="352"/>
      <c r="C123" s="194">
        <v>637005</v>
      </c>
      <c r="D123" s="195" t="s">
        <v>198</v>
      </c>
      <c r="E123" s="180">
        <v>10036</v>
      </c>
      <c r="F123" s="151">
        <v>13174</v>
      </c>
      <c r="G123" s="180">
        <v>11320</v>
      </c>
      <c r="H123" s="180">
        <v>11320</v>
      </c>
      <c r="I123" s="180">
        <v>13050</v>
      </c>
      <c r="J123" s="151">
        <v>13900</v>
      </c>
      <c r="K123" s="153">
        <v>13800</v>
      </c>
    </row>
    <row r="124" spans="2:11" ht="15" customHeight="1" thickBot="1">
      <c r="B124" s="188" t="s">
        <v>227</v>
      </c>
      <c r="C124" s="199"/>
      <c r="D124" s="198"/>
      <c r="E124" s="191">
        <f aca="true" t="shared" si="6" ref="E124:K124">SUM(E116:E123)</f>
        <v>34150</v>
      </c>
      <c r="F124" s="191">
        <f t="shared" si="6"/>
        <v>35174</v>
      </c>
      <c r="G124" s="191">
        <f t="shared" si="6"/>
        <v>29762</v>
      </c>
      <c r="H124" s="191">
        <f t="shared" si="6"/>
        <v>29762</v>
      </c>
      <c r="I124" s="191">
        <f t="shared" si="6"/>
        <v>31950</v>
      </c>
      <c r="J124" s="191">
        <f t="shared" si="6"/>
        <v>33400</v>
      </c>
      <c r="K124" s="192">
        <f t="shared" si="6"/>
        <v>34300</v>
      </c>
    </row>
    <row r="125" spans="2:11" ht="15" customHeight="1">
      <c r="B125" s="258"/>
      <c r="C125" s="255">
        <v>61</v>
      </c>
      <c r="D125" s="260" t="s">
        <v>316</v>
      </c>
      <c r="E125" s="253"/>
      <c r="F125" s="253"/>
      <c r="G125" s="271">
        <v>929</v>
      </c>
      <c r="H125" s="271">
        <v>929</v>
      </c>
      <c r="I125" s="254">
        <v>5600</v>
      </c>
      <c r="J125" s="254">
        <v>5600</v>
      </c>
      <c r="K125" s="290">
        <v>5600</v>
      </c>
    </row>
    <row r="126" spans="2:11" ht="15" customHeight="1">
      <c r="B126" s="259"/>
      <c r="C126" s="255">
        <v>62</v>
      </c>
      <c r="D126" s="260" t="s">
        <v>317</v>
      </c>
      <c r="E126" s="253"/>
      <c r="F126" s="253"/>
      <c r="G126" s="321">
        <v>321.54</v>
      </c>
      <c r="H126" s="321">
        <v>321.54</v>
      </c>
      <c r="I126" s="254">
        <v>2097</v>
      </c>
      <c r="J126" s="254">
        <v>2097</v>
      </c>
      <c r="K126" s="290">
        <v>2097</v>
      </c>
    </row>
    <row r="127" spans="2:11" ht="15" customHeight="1">
      <c r="B127" s="354" t="s">
        <v>219</v>
      </c>
      <c r="C127" s="255">
        <v>632001</v>
      </c>
      <c r="D127" s="195" t="s">
        <v>153</v>
      </c>
      <c r="E127" s="180">
        <v>584</v>
      </c>
      <c r="F127" s="180">
        <v>1049</v>
      </c>
      <c r="G127" s="315">
        <v>990</v>
      </c>
      <c r="H127" s="315">
        <v>990</v>
      </c>
      <c r="I127" s="237">
        <v>1000</v>
      </c>
      <c r="J127" s="254">
        <v>1000</v>
      </c>
      <c r="K127" s="291">
        <v>1000</v>
      </c>
    </row>
    <row r="128" spans="2:11" ht="15" customHeight="1">
      <c r="B128" s="354"/>
      <c r="C128" s="255">
        <v>632001</v>
      </c>
      <c r="D128" s="195" t="s">
        <v>246</v>
      </c>
      <c r="E128" s="180">
        <v>0</v>
      </c>
      <c r="F128" s="200">
        <v>0</v>
      </c>
      <c r="G128" s="315">
        <v>860</v>
      </c>
      <c r="H128" s="315">
        <v>860</v>
      </c>
      <c r="I128" s="292">
        <v>1400</v>
      </c>
      <c r="J128" s="254">
        <v>1160</v>
      </c>
      <c r="K128" s="291">
        <v>1200</v>
      </c>
    </row>
    <row r="129" spans="2:11" ht="15" customHeight="1">
      <c r="B129" s="354"/>
      <c r="C129" s="255">
        <v>633004</v>
      </c>
      <c r="D129" s="195" t="s">
        <v>166</v>
      </c>
      <c r="E129" s="180">
        <v>0</v>
      </c>
      <c r="F129" s="200">
        <v>0</v>
      </c>
      <c r="G129" s="315">
        <v>690</v>
      </c>
      <c r="H129" s="315">
        <v>690</v>
      </c>
      <c r="I129" s="237">
        <v>0</v>
      </c>
      <c r="J129" s="254">
        <v>0</v>
      </c>
      <c r="K129" s="291">
        <v>0</v>
      </c>
    </row>
    <row r="130" spans="2:11" ht="15" customHeight="1">
      <c r="B130" s="354"/>
      <c r="C130" s="255">
        <v>633005</v>
      </c>
      <c r="D130" s="195" t="s">
        <v>211</v>
      </c>
      <c r="E130" s="180">
        <v>0</v>
      </c>
      <c r="F130" s="200">
        <v>0</v>
      </c>
      <c r="G130" s="315">
        <v>419</v>
      </c>
      <c r="H130" s="315">
        <v>419</v>
      </c>
      <c r="I130" s="237">
        <v>0</v>
      </c>
      <c r="J130" s="254">
        <v>0</v>
      </c>
      <c r="K130" s="291">
        <v>0</v>
      </c>
    </row>
    <row r="131" spans="2:11" ht="15.75">
      <c r="B131" s="354"/>
      <c r="C131" s="255">
        <v>633006</v>
      </c>
      <c r="D131" s="195" t="s">
        <v>4</v>
      </c>
      <c r="E131" s="180">
        <v>2443</v>
      </c>
      <c r="F131" s="180">
        <v>2020</v>
      </c>
      <c r="G131" s="315">
        <v>1480</v>
      </c>
      <c r="H131" s="315">
        <v>1480</v>
      </c>
      <c r="I131" s="237">
        <v>2470</v>
      </c>
      <c r="J131" s="254">
        <v>1770</v>
      </c>
      <c r="K131" s="291">
        <v>2070</v>
      </c>
    </row>
    <row r="132" spans="2:11" ht="15.75">
      <c r="B132" s="354"/>
      <c r="C132" s="255">
        <v>633010</v>
      </c>
      <c r="D132" s="195" t="s">
        <v>309</v>
      </c>
      <c r="E132" s="180"/>
      <c r="F132" s="180"/>
      <c r="G132" s="323">
        <v>13.35</v>
      </c>
      <c r="H132" s="323">
        <v>13.35</v>
      </c>
      <c r="I132" s="237">
        <v>30</v>
      </c>
      <c r="J132" s="254">
        <v>30</v>
      </c>
      <c r="K132" s="291">
        <v>30</v>
      </c>
    </row>
    <row r="133" spans="2:11" ht="15.75">
      <c r="B133" s="354"/>
      <c r="C133" s="255">
        <v>633013</v>
      </c>
      <c r="D133" s="195" t="s">
        <v>6</v>
      </c>
      <c r="E133" s="180">
        <v>0</v>
      </c>
      <c r="F133" s="180">
        <v>0</v>
      </c>
      <c r="G133" s="323">
        <v>169.2</v>
      </c>
      <c r="H133" s="323">
        <v>169.2</v>
      </c>
      <c r="I133" s="237"/>
      <c r="J133" s="254"/>
      <c r="K133" s="291"/>
    </row>
    <row r="134" spans="2:11" ht="15.75">
      <c r="B134" s="354"/>
      <c r="C134" s="256">
        <v>633015</v>
      </c>
      <c r="D134" s="150" t="s">
        <v>108</v>
      </c>
      <c r="E134" s="151">
        <v>0</v>
      </c>
      <c r="F134" s="151">
        <v>0</v>
      </c>
      <c r="G134" s="316">
        <v>1774</v>
      </c>
      <c r="H134" s="316">
        <v>1774</v>
      </c>
      <c r="I134" s="254">
        <v>1660</v>
      </c>
      <c r="J134" s="254">
        <v>1665</v>
      </c>
      <c r="K134" s="291">
        <v>1700</v>
      </c>
    </row>
    <row r="135" spans="2:11" ht="15.75">
      <c r="B135" s="354"/>
      <c r="C135" s="256">
        <v>633018</v>
      </c>
      <c r="D135" s="150" t="s">
        <v>353</v>
      </c>
      <c r="E135" s="151"/>
      <c r="F135" s="151"/>
      <c r="G135" s="316"/>
      <c r="H135" s="316"/>
      <c r="I135" s="316">
        <v>506</v>
      </c>
      <c r="J135" s="316">
        <v>506</v>
      </c>
      <c r="K135" s="291">
        <v>506</v>
      </c>
    </row>
    <row r="136" spans="2:11" ht="15.75">
      <c r="B136" s="354"/>
      <c r="C136" s="256">
        <v>634001</v>
      </c>
      <c r="D136" s="150" t="s">
        <v>109</v>
      </c>
      <c r="E136" s="151">
        <v>1303</v>
      </c>
      <c r="F136" s="151">
        <v>1510</v>
      </c>
      <c r="G136" s="316">
        <v>400</v>
      </c>
      <c r="H136" s="316">
        <v>400</v>
      </c>
      <c r="I136" s="293">
        <v>1250</v>
      </c>
      <c r="J136" s="254">
        <v>1280</v>
      </c>
      <c r="K136" s="291">
        <v>1290</v>
      </c>
    </row>
    <row r="137" spans="2:11" ht="15.75">
      <c r="B137" s="354"/>
      <c r="C137" s="256">
        <v>634002</v>
      </c>
      <c r="D137" s="150" t="s">
        <v>93</v>
      </c>
      <c r="E137" s="151">
        <v>822</v>
      </c>
      <c r="F137" s="151">
        <v>893</v>
      </c>
      <c r="G137" s="316">
        <v>846</v>
      </c>
      <c r="H137" s="316">
        <v>846</v>
      </c>
      <c r="I137" s="254">
        <v>500</v>
      </c>
      <c r="J137" s="254">
        <v>320</v>
      </c>
      <c r="K137" s="291">
        <v>700</v>
      </c>
    </row>
    <row r="138" spans="2:11" ht="15.75">
      <c r="B138" s="354"/>
      <c r="C138" s="256">
        <v>634003</v>
      </c>
      <c r="D138" s="150" t="s">
        <v>337</v>
      </c>
      <c r="E138" s="151">
        <v>0</v>
      </c>
      <c r="F138" s="151">
        <v>0</v>
      </c>
      <c r="G138" s="321">
        <v>802.94</v>
      </c>
      <c r="H138" s="321">
        <v>802.94</v>
      </c>
      <c r="I138" s="151">
        <v>803</v>
      </c>
      <c r="J138" s="151">
        <v>800</v>
      </c>
      <c r="K138" s="153">
        <v>800</v>
      </c>
    </row>
    <row r="139" spans="2:11" ht="15.75">
      <c r="B139" s="354"/>
      <c r="C139" s="256">
        <v>635002</v>
      </c>
      <c r="D139" s="150" t="s">
        <v>331</v>
      </c>
      <c r="E139" s="151"/>
      <c r="F139" s="151"/>
      <c r="G139" s="321">
        <v>20.9</v>
      </c>
      <c r="H139" s="321">
        <v>20.9</v>
      </c>
      <c r="I139" s="151"/>
      <c r="J139" s="151"/>
      <c r="K139" s="153"/>
    </row>
    <row r="140" spans="2:11" ht="15.75">
      <c r="B140" s="354"/>
      <c r="C140" s="256">
        <v>635004</v>
      </c>
      <c r="D140" s="150" t="s">
        <v>213</v>
      </c>
      <c r="E140" s="151">
        <v>547</v>
      </c>
      <c r="F140" s="151">
        <v>9620</v>
      </c>
      <c r="G140" s="321">
        <v>1048.99</v>
      </c>
      <c r="H140" s="321">
        <v>1048.99</v>
      </c>
      <c r="I140" s="151">
        <v>800</v>
      </c>
      <c r="J140" s="151">
        <v>500</v>
      </c>
      <c r="K140" s="153">
        <v>850</v>
      </c>
    </row>
    <row r="141" spans="2:11" ht="15.75">
      <c r="B141" s="354"/>
      <c r="C141" s="256">
        <v>635006</v>
      </c>
      <c r="D141" s="150" t="s">
        <v>160</v>
      </c>
      <c r="E141" s="151">
        <v>0</v>
      </c>
      <c r="F141" s="151">
        <v>0</v>
      </c>
      <c r="G141" s="316">
        <v>0</v>
      </c>
      <c r="H141" s="316">
        <v>0</v>
      </c>
      <c r="I141" s="151">
        <v>0</v>
      </c>
      <c r="J141" s="151">
        <v>0</v>
      </c>
      <c r="K141" s="153">
        <v>0</v>
      </c>
    </row>
    <row r="142" spans="2:11" ht="15.75">
      <c r="B142" s="354"/>
      <c r="C142" s="256">
        <v>636001</v>
      </c>
      <c r="D142" s="150" t="s">
        <v>154</v>
      </c>
      <c r="E142" s="151">
        <v>0</v>
      </c>
      <c r="F142" s="151">
        <v>1</v>
      </c>
      <c r="G142" s="316">
        <v>0</v>
      </c>
      <c r="H142" s="316">
        <v>0</v>
      </c>
      <c r="I142" s="151">
        <v>0</v>
      </c>
      <c r="J142" s="151">
        <v>0</v>
      </c>
      <c r="K142" s="153">
        <v>0</v>
      </c>
    </row>
    <row r="143" spans="2:11" ht="15.75">
      <c r="B143" s="354"/>
      <c r="C143" s="256">
        <v>637004</v>
      </c>
      <c r="D143" s="150" t="s">
        <v>96</v>
      </c>
      <c r="E143" s="151">
        <v>324</v>
      </c>
      <c r="F143" s="151">
        <v>483</v>
      </c>
      <c r="G143" s="316">
        <v>4210</v>
      </c>
      <c r="H143" s="316">
        <v>4210</v>
      </c>
      <c r="I143" s="151">
        <v>2000</v>
      </c>
      <c r="J143" s="151">
        <v>1500</v>
      </c>
      <c r="K143" s="153">
        <v>1800</v>
      </c>
    </row>
    <row r="144" spans="2:11" ht="15.75">
      <c r="B144" s="354"/>
      <c r="C144" s="256">
        <v>637005</v>
      </c>
      <c r="D144" s="150" t="s">
        <v>343</v>
      </c>
      <c r="E144" s="151">
        <v>8000</v>
      </c>
      <c r="F144" s="151">
        <v>10528</v>
      </c>
      <c r="G144" s="316">
        <v>9140</v>
      </c>
      <c r="H144" s="316">
        <v>9140</v>
      </c>
      <c r="I144" s="151">
        <v>0</v>
      </c>
      <c r="J144" s="151">
        <v>0</v>
      </c>
      <c r="K144" s="153">
        <v>0</v>
      </c>
    </row>
    <row r="145" spans="2:11" ht="15.75">
      <c r="B145" s="354"/>
      <c r="C145" s="256">
        <v>637011</v>
      </c>
      <c r="D145" s="150" t="s">
        <v>199</v>
      </c>
      <c r="E145" s="151">
        <v>1500</v>
      </c>
      <c r="F145" s="151">
        <v>0</v>
      </c>
      <c r="G145" s="316">
        <v>0</v>
      </c>
      <c r="H145" s="316">
        <v>0</v>
      </c>
      <c r="I145" s="151">
        <v>0</v>
      </c>
      <c r="J145" s="151">
        <v>0</v>
      </c>
      <c r="K145" s="153">
        <v>0</v>
      </c>
    </row>
    <row r="146" spans="2:11" ht="15.75">
      <c r="B146" s="354"/>
      <c r="C146" s="256">
        <v>637016</v>
      </c>
      <c r="D146" s="150" t="s">
        <v>180</v>
      </c>
      <c r="E146" s="151"/>
      <c r="F146" s="151"/>
      <c r="G146" s="316"/>
      <c r="H146" s="316"/>
      <c r="I146" s="151">
        <v>50</v>
      </c>
      <c r="J146" s="151">
        <v>50</v>
      </c>
      <c r="K146" s="153">
        <v>50</v>
      </c>
    </row>
    <row r="147" spans="2:11" ht="16.5" thickBot="1">
      <c r="B147" s="355"/>
      <c r="C147" s="256">
        <v>637015</v>
      </c>
      <c r="D147" s="150" t="s">
        <v>15</v>
      </c>
      <c r="E147" s="151">
        <v>211</v>
      </c>
      <c r="F147" s="151">
        <v>368</v>
      </c>
      <c r="G147" s="321">
        <v>850.52</v>
      </c>
      <c r="H147" s="321">
        <v>850.52</v>
      </c>
      <c r="I147" s="151"/>
      <c r="J147" s="151"/>
      <c r="K147" s="153"/>
    </row>
    <row r="148" spans="2:11" ht="16.5" customHeight="1">
      <c r="B148" s="257" t="s">
        <v>226</v>
      </c>
      <c r="C148" s="199"/>
      <c r="D148" s="198"/>
      <c r="E148" s="191">
        <f>SUM(E127:E147)</f>
        <v>15734</v>
      </c>
      <c r="F148" s="191">
        <f>SUM(F127:F147)</f>
        <v>26472</v>
      </c>
      <c r="G148" s="272">
        <f>SUM(G125:G147)</f>
        <v>24965.44</v>
      </c>
      <c r="H148" s="272">
        <f>SUM(H125:H147)</f>
        <v>24965.44</v>
      </c>
      <c r="I148" s="272">
        <f>SUM(I125:I147)</f>
        <v>20166</v>
      </c>
      <c r="J148" s="272">
        <f>SUM(J125:J147)</f>
        <v>18278</v>
      </c>
      <c r="K148" s="272">
        <f>SUM(K125:K147)</f>
        <v>19693</v>
      </c>
    </row>
    <row r="149" spans="2:11" ht="15.75">
      <c r="B149" s="344" t="s">
        <v>279</v>
      </c>
      <c r="C149" s="204">
        <v>632001</v>
      </c>
      <c r="D149" s="195" t="s">
        <v>187</v>
      </c>
      <c r="E149" s="180">
        <v>11099</v>
      </c>
      <c r="F149" s="180">
        <v>10387</v>
      </c>
      <c r="G149" s="180">
        <v>10984</v>
      </c>
      <c r="H149" s="180">
        <v>10984</v>
      </c>
      <c r="I149" s="180">
        <v>11350</v>
      </c>
      <c r="J149" s="151">
        <v>11440</v>
      </c>
      <c r="K149" s="153">
        <v>11450</v>
      </c>
    </row>
    <row r="150" spans="2:11" ht="15.75">
      <c r="B150" s="345"/>
      <c r="C150" s="204">
        <v>633006</v>
      </c>
      <c r="D150" s="195" t="s">
        <v>183</v>
      </c>
      <c r="E150" s="180">
        <v>0</v>
      </c>
      <c r="F150" s="180">
        <v>255</v>
      </c>
      <c r="G150" s="180">
        <v>507</v>
      </c>
      <c r="H150" s="180">
        <v>507</v>
      </c>
      <c r="I150" s="180">
        <v>250</v>
      </c>
      <c r="J150" s="151">
        <v>260</v>
      </c>
      <c r="K150" s="153">
        <v>270</v>
      </c>
    </row>
    <row r="151" spans="2:11" ht="15.75">
      <c r="B151" s="346"/>
      <c r="C151" s="204">
        <v>635006</v>
      </c>
      <c r="D151" s="195" t="s">
        <v>188</v>
      </c>
      <c r="E151" s="180">
        <v>2879</v>
      </c>
      <c r="F151" s="180">
        <v>2073</v>
      </c>
      <c r="G151" s="180">
        <v>1887</v>
      </c>
      <c r="H151" s="180">
        <v>1887</v>
      </c>
      <c r="I151" s="180">
        <v>2000</v>
      </c>
      <c r="J151" s="151">
        <v>1900</v>
      </c>
      <c r="K151" s="153">
        <v>1800</v>
      </c>
    </row>
    <row r="152" spans="2:11" ht="15.75">
      <c r="B152" s="188" t="s">
        <v>288</v>
      </c>
      <c r="C152" s="197"/>
      <c r="D152" s="198"/>
      <c r="E152" s="191">
        <f aca="true" t="shared" si="7" ref="E152:K152">SUM(E149:E151)</f>
        <v>13978</v>
      </c>
      <c r="F152" s="191">
        <f t="shared" si="7"/>
        <v>12715</v>
      </c>
      <c r="G152" s="191">
        <f t="shared" si="7"/>
        <v>13378</v>
      </c>
      <c r="H152" s="191">
        <f t="shared" si="7"/>
        <v>13378</v>
      </c>
      <c r="I152" s="191">
        <f t="shared" si="7"/>
        <v>13600</v>
      </c>
      <c r="J152" s="191">
        <f t="shared" si="7"/>
        <v>13600</v>
      </c>
      <c r="K152" s="192">
        <f t="shared" si="7"/>
        <v>13520</v>
      </c>
    </row>
    <row r="153" spans="2:11" ht="15.75">
      <c r="B153" s="344" t="s">
        <v>280</v>
      </c>
      <c r="C153" s="194" t="s">
        <v>79</v>
      </c>
      <c r="D153" s="195" t="s">
        <v>80</v>
      </c>
      <c r="E153" s="180">
        <v>1015</v>
      </c>
      <c r="F153" s="180">
        <v>1428</v>
      </c>
      <c r="G153" s="180">
        <v>1173</v>
      </c>
      <c r="H153" s="180">
        <v>1173</v>
      </c>
      <c r="I153" s="180">
        <v>1200</v>
      </c>
      <c r="J153" s="151">
        <v>1100</v>
      </c>
      <c r="K153" s="153">
        <v>1100</v>
      </c>
    </row>
    <row r="154" spans="2:11" ht="15.75">
      <c r="B154" s="345"/>
      <c r="C154" s="193" t="s">
        <v>87</v>
      </c>
      <c r="D154" s="150" t="s">
        <v>81</v>
      </c>
      <c r="E154" s="151">
        <v>291</v>
      </c>
      <c r="F154" s="151">
        <v>0</v>
      </c>
      <c r="G154" s="271">
        <v>339.1</v>
      </c>
      <c r="H154" s="151">
        <v>339.1</v>
      </c>
      <c r="I154" s="151">
        <v>340</v>
      </c>
      <c r="J154" s="151">
        <v>320</v>
      </c>
      <c r="K154" s="153">
        <v>320</v>
      </c>
    </row>
    <row r="155" spans="2:11" ht="15.75">
      <c r="B155" s="345"/>
      <c r="C155" s="193">
        <v>632</v>
      </c>
      <c r="D155" s="150" t="s">
        <v>94</v>
      </c>
      <c r="E155" s="151">
        <v>843</v>
      </c>
      <c r="F155" s="151">
        <v>1696</v>
      </c>
      <c r="G155" s="151">
        <v>984</v>
      </c>
      <c r="H155" s="151">
        <v>984</v>
      </c>
      <c r="I155" s="151">
        <v>1890</v>
      </c>
      <c r="J155" s="151">
        <v>1900</v>
      </c>
      <c r="K155" s="153">
        <v>1950</v>
      </c>
    </row>
    <row r="156" spans="2:11" ht="15.75">
      <c r="B156" s="345"/>
      <c r="C156" s="193">
        <v>633006</v>
      </c>
      <c r="D156" s="150" t="s">
        <v>4</v>
      </c>
      <c r="E156" s="151">
        <v>18</v>
      </c>
      <c r="F156" s="151">
        <v>6</v>
      </c>
      <c r="G156" s="151">
        <v>64</v>
      </c>
      <c r="H156" s="151">
        <v>64</v>
      </c>
      <c r="I156" s="151">
        <v>25</v>
      </c>
      <c r="J156" s="151">
        <v>30</v>
      </c>
      <c r="K156" s="153">
        <v>35</v>
      </c>
    </row>
    <row r="157" spans="2:11" ht="15.75">
      <c r="B157" s="345"/>
      <c r="C157" s="193">
        <v>635004</v>
      </c>
      <c r="D157" s="150" t="s">
        <v>332</v>
      </c>
      <c r="E157" s="151"/>
      <c r="F157" s="151"/>
      <c r="G157" s="271">
        <v>163.6</v>
      </c>
      <c r="H157" s="271">
        <v>163.6</v>
      </c>
      <c r="I157" s="151"/>
      <c r="J157" s="151"/>
      <c r="K157" s="153"/>
    </row>
    <row r="158" spans="2:11" ht="15.75">
      <c r="B158" s="346"/>
      <c r="C158" s="193">
        <v>637016</v>
      </c>
      <c r="D158" s="150" t="s">
        <v>16</v>
      </c>
      <c r="E158" s="151">
        <v>14</v>
      </c>
      <c r="F158" s="151">
        <v>15</v>
      </c>
      <c r="G158" s="151">
        <v>15</v>
      </c>
      <c r="H158" s="151">
        <v>15</v>
      </c>
      <c r="I158" s="151">
        <v>15</v>
      </c>
      <c r="J158" s="151">
        <v>15</v>
      </c>
      <c r="K158" s="153">
        <v>15</v>
      </c>
    </row>
    <row r="159" spans="2:11" ht="15.75">
      <c r="B159" s="188" t="s">
        <v>230</v>
      </c>
      <c r="C159" s="199"/>
      <c r="D159" s="198"/>
      <c r="E159" s="191">
        <f aca="true" t="shared" si="8" ref="E159:K159">SUM(E153:E158)</f>
        <v>2181</v>
      </c>
      <c r="F159" s="191">
        <f t="shared" si="8"/>
        <v>3145</v>
      </c>
      <c r="G159" s="319">
        <f t="shared" si="8"/>
        <v>2738.7</v>
      </c>
      <c r="H159" s="319">
        <f t="shared" si="8"/>
        <v>2738.7</v>
      </c>
      <c r="I159" s="191">
        <f t="shared" si="8"/>
        <v>3470</v>
      </c>
      <c r="J159" s="191">
        <f t="shared" si="8"/>
        <v>3365</v>
      </c>
      <c r="K159" s="192">
        <f t="shared" si="8"/>
        <v>3420</v>
      </c>
    </row>
    <row r="160" spans="2:11" ht="15.75">
      <c r="B160" s="344" t="s">
        <v>281</v>
      </c>
      <c r="C160" s="194">
        <v>635004</v>
      </c>
      <c r="D160" s="195" t="s">
        <v>213</v>
      </c>
      <c r="E160" s="200">
        <v>0</v>
      </c>
      <c r="F160" s="200">
        <v>0</v>
      </c>
      <c r="G160" s="320">
        <v>141.16</v>
      </c>
      <c r="H160" s="320">
        <v>141.16</v>
      </c>
      <c r="I160" s="180">
        <v>200</v>
      </c>
      <c r="J160" s="151">
        <v>250</v>
      </c>
      <c r="K160" s="153">
        <v>250</v>
      </c>
    </row>
    <row r="161" spans="2:11" ht="15.75">
      <c r="B161" s="345"/>
      <c r="C161" s="194">
        <v>637005</v>
      </c>
      <c r="D161" s="195" t="s">
        <v>214</v>
      </c>
      <c r="E161" s="200">
        <v>0</v>
      </c>
      <c r="F161" s="200">
        <v>0</v>
      </c>
      <c r="G161" s="200">
        <v>0</v>
      </c>
      <c r="H161" s="200">
        <v>0</v>
      </c>
      <c r="I161" s="180">
        <v>0</v>
      </c>
      <c r="J161" s="151">
        <v>0</v>
      </c>
      <c r="K161" s="153">
        <v>0</v>
      </c>
    </row>
    <row r="162" spans="2:11" ht="15.75">
      <c r="B162" s="346"/>
      <c r="C162" s="194">
        <v>637015</v>
      </c>
      <c r="D162" s="195" t="s">
        <v>15</v>
      </c>
      <c r="E162" s="200">
        <v>0</v>
      </c>
      <c r="F162" s="200">
        <v>0</v>
      </c>
      <c r="G162" s="200">
        <v>215</v>
      </c>
      <c r="H162" s="200">
        <v>215</v>
      </c>
      <c r="I162" s="180">
        <v>215</v>
      </c>
      <c r="J162" s="151">
        <v>215</v>
      </c>
      <c r="K162" s="153">
        <v>215</v>
      </c>
    </row>
    <row r="163" spans="2:11" ht="15.75">
      <c r="B163" s="188" t="s">
        <v>99</v>
      </c>
      <c r="C163" s="199"/>
      <c r="D163" s="198"/>
      <c r="E163" s="191">
        <v>0</v>
      </c>
      <c r="F163" s="191">
        <v>0</v>
      </c>
      <c r="G163" s="319">
        <f>SUM(G160:G162)</f>
        <v>356.15999999999997</v>
      </c>
      <c r="H163" s="319">
        <f>SUM(H160:H162)</f>
        <v>356.15999999999997</v>
      </c>
      <c r="I163" s="191">
        <f>SUM(I160:I162)</f>
        <v>415</v>
      </c>
      <c r="J163" s="191">
        <f>SUM(J160:J162)</f>
        <v>465</v>
      </c>
      <c r="K163" s="192">
        <f>SUM(K160:K162)</f>
        <v>465</v>
      </c>
    </row>
    <row r="164" spans="2:11" ht="15.75">
      <c r="B164" s="344" t="s">
        <v>282</v>
      </c>
      <c r="C164" s="194">
        <v>632001</v>
      </c>
      <c r="D164" s="195" t="s">
        <v>94</v>
      </c>
      <c r="E164" s="180">
        <v>3670</v>
      </c>
      <c r="F164" s="180">
        <v>2884</v>
      </c>
      <c r="G164" s="180">
        <v>3880</v>
      </c>
      <c r="H164" s="180">
        <v>3880</v>
      </c>
      <c r="I164" s="180">
        <v>3870</v>
      </c>
      <c r="J164" s="151">
        <v>3600</v>
      </c>
      <c r="K164" s="153">
        <v>3780</v>
      </c>
    </row>
    <row r="165" spans="2:11" ht="15.75">
      <c r="B165" s="345"/>
      <c r="C165" s="193">
        <v>633006</v>
      </c>
      <c r="D165" s="150" t="s">
        <v>4</v>
      </c>
      <c r="E165" s="151">
        <v>0</v>
      </c>
      <c r="F165" s="151">
        <v>4</v>
      </c>
      <c r="G165" s="151">
        <v>100</v>
      </c>
      <c r="H165" s="151">
        <v>100</v>
      </c>
      <c r="I165" s="151">
        <v>200</v>
      </c>
      <c r="J165" s="151">
        <v>200</v>
      </c>
      <c r="K165" s="153">
        <v>210</v>
      </c>
    </row>
    <row r="166" spans="2:11" ht="15.75">
      <c r="B166" s="345"/>
      <c r="C166" s="193">
        <v>633015</v>
      </c>
      <c r="D166" s="150" t="s">
        <v>158</v>
      </c>
      <c r="E166" s="151">
        <v>0</v>
      </c>
      <c r="F166" s="151">
        <v>0</v>
      </c>
      <c r="G166" s="271">
        <v>244.19</v>
      </c>
      <c r="H166" s="271">
        <v>244.19</v>
      </c>
      <c r="I166" s="151">
        <v>180</v>
      </c>
      <c r="J166" s="151">
        <v>250</v>
      </c>
      <c r="K166" s="153">
        <v>210</v>
      </c>
    </row>
    <row r="167" spans="2:11" ht="15.75">
      <c r="B167" s="345"/>
      <c r="C167" s="193">
        <v>634001</v>
      </c>
      <c r="D167" s="150" t="s">
        <v>109</v>
      </c>
      <c r="E167" s="151">
        <v>0</v>
      </c>
      <c r="F167" s="151">
        <v>306</v>
      </c>
      <c r="G167" s="151">
        <v>0</v>
      </c>
      <c r="H167" s="151">
        <v>0</v>
      </c>
      <c r="I167" s="151">
        <v>0</v>
      </c>
      <c r="J167" s="151">
        <v>0</v>
      </c>
      <c r="K167" s="153">
        <v>0</v>
      </c>
    </row>
    <row r="168" spans="2:11" ht="15.75">
      <c r="B168" s="345"/>
      <c r="C168" s="193">
        <v>634002</v>
      </c>
      <c r="D168" s="150" t="s">
        <v>200</v>
      </c>
      <c r="E168" s="151">
        <v>7</v>
      </c>
      <c r="F168" s="151">
        <v>0</v>
      </c>
      <c r="G168" s="151">
        <v>0</v>
      </c>
      <c r="H168" s="151">
        <v>0</v>
      </c>
      <c r="I168" s="151">
        <v>0</v>
      </c>
      <c r="J168" s="151">
        <v>0</v>
      </c>
      <c r="K168" s="153">
        <v>0</v>
      </c>
    </row>
    <row r="169" spans="2:11" ht="15.75">
      <c r="B169" s="345"/>
      <c r="C169" s="193">
        <v>635004</v>
      </c>
      <c r="D169" s="150" t="s">
        <v>159</v>
      </c>
      <c r="E169" s="151">
        <v>0</v>
      </c>
      <c r="F169" s="151">
        <v>566</v>
      </c>
      <c r="G169" s="151">
        <v>0</v>
      </c>
      <c r="H169" s="151">
        <v>0</v>
      </c>
      <c r="I169" s="151">
        <v>0</v>
      </c>
      <c r="J169" s="151">
        <v>0</v>
      </c>
      <c r="K169" s="153">
        <v>0</v>
      </c>
    </row>
    <row r="170" spans="2:11" ht="15.75">
      <c r="B170" s="345"/>
      <c r="C170" s="193">
        <v>635006</v>
      </c>
      <c r="D170" s="150" t="s">
        <v>160</v>
      </c>
      <c r="E170" s="151">
        <v>64</v>
      </c>
      <c r="F170" s="151">
        <v>793</v>
      </c>
      <c r="G170" s="151">
        <v>0</v>
      </c>
      <c r="H170" s="151">
        <v>0</v>
      </c>
      <c r="I170" s="151">
        <v>0</v>
      </c>
      <c r="J170" s="151">
        <v>0</v>
      </c>
      <c r="K170" s="153">
        <v>0</v>
      </c>
    </row>
    <row r="171" spans="2:11" ht="15.75">
      <c r="B171" s="345"/>
      <c r="C171" s="193">
        <v>637002</v>
      </c>
      <c r="D171" s="150" t="s">
        <v>161</v>
      </c>
      <c r="E171" s="151">
        <v>0</v>
      </c>
      <c r="F171" s="151">
        <v>297</v>
      </c>
      <c r="G171" s="271">
        <v>259.61</v>
      </c>
      <c r="H171" s="271">
        <v>259.61</v>
      </c>
      <c r="I171" s="151">
        <v>300</v>
      </c>
      <c r="J171" s="151">
        <v>310</v>
      </c>
      <c r="K171" s="153">
        <v>315</v>
      </c>
    </row>
    <row r="172" spans="2:11" ht="15.75">
      <c r="B172" s="346"/>
      <c r="C172" s="193">
        <v>637004</v>
      </c>
      <c r="D172" s="150" t="s">
        <v>96</v>
      </c>
      <c r="E172" s="151">
        <v>0</v>
      </c>
      <c r="F172" s="151">
        <v>0</v>
      </c>
      <c r="G172" s="151">
        <v>257</v>
      </c>
      <c r="H172" s="151">
        <v>257</v>
      </c>
      <c r="I172" s="151">
        <v>0</v>
      </c>
      <c r="J172" s="151">
        <v>0</v>
      </c>
      <c r="K172" s="153">
        <v>0</v>
      </c>
    </row>
    <row r="173" spans="2:11" ht="15.75">
      <c r="B173" s="188" t="s">
        <v>231</v>
      </c>
      <c r="C173" s="199"/>
      <c r="D173" s="198"/>
      <c r="E173" s="191">
        <f>SUM(E164:E171)</f>
        <v>3741</v>
      </c>
      <c r="F173" s="191">
        <f>SUM(F164:F171)</f>
        <v>4850</v>
      </c>
      <c r="G173" s="319">
        <f>SUM(G164:G172)</f>
        <v>4740.799999999999</v>
      </c>
      <c r="H173" s="319">
        <f>SUM(H164:H172)</f>
        <v>4740.799999999999</v>
      </c>
      <c r="I173" s="191">
        <f>SUM(I164:I172)</f>
        <v>4550</v>
      </c>
      <c r="J173" s="191">
        <f>SUM(J164:J172)</f>
        <v>4360</v>
      </c>
      <c r="K173" s="192">
        <f>SUM(K164:K172)</f>
        <v>4515</v>
      </c>
    </row>
    <row r="174" spans="2:11" ht="15.75">
      <c r="B174" s="275"/>
      <c r="C174" s="194">
        <v>633006</v>
      </c>
      <c r="D174" s="195" t="s">
        <v>336</v>
      </c>
      <c r="E174" s="200"/>
      <c r="F174" s="200"/>
      <c r="G174" s="200">
        <v>147</v>
      </c>
      <c r="H174" s="200">
        <v>147</v>
      </c>
      <c r="I174" s="200"/>
      <c r="J174" s="200"/>
      <c r="K174" s="276"/>
    </row>
    <row r="175" spans="2:11" ht="15.75">
      <c r="B175" s="185">
        <v>8205</v>
      </c>
      <c r="C175" s="193">
        <v>633009</v>
      </c>
      <c r="D175" s="150" t="s">
        <v>5</v>
      </c>
      <c r="E175" s="151">
        <v>0</v>
      </c>
      <c r="F175" s="151">
        <v>200</v>
      </c>
      <c r="G175" s="151">
        <v>395</v>
      </c>
      <c r="H175" s="151">
        <v>395</v>
      </c>
      <c r="I175" s="151">
        <v>300</v>
      </c>
      <c r="J175" s="151">
        <v>300</v>
      </c>
      <c r="K175" s="153">
        <v>300</v>
      </c>
    </row>
    <row r="176" spans="2:11" ht="15.75">
      <c r="B176" s="188" t="s">
        <v>98</v>
      </c>
      <c r="C176" s="199"/>
      <c r="D176" s="198"/>
      <c r="E176" s="191">
        <f>SUM(E175)</f>
        <v>0</v>
      </c>
      <c r="F176" s="191">
        <f>SUM(F175)</f>
        <v>200</v>
      </c>
      <c r="G176" s="191">
        <f>SUM(G174:G175)</f>
        <v>542</v>
      </c>
      <c r="H176" s="191">
        <f>SUM(H174:H175)</f>
        <v>542</v>
      </c>
      <c r="I176" s="191">
        <f>SUM(I175)</f>
        <v>300</v>
      </c>
      <c r="J176" s="191">
        <f>SUM(J175)</f>
        <v>300</v>
      </c>
      <c r="K176" s="192">
        <f>SUM(K175)</f>
        <v>300</v>
      </c>
    </row>
    <row r="177" spans="2:11" ht="15.75">
      <c r="B177" s="350">
        <v>8209</v>
      </c>
      <c r="C177" s="194">
        <v>632001</v>
      </c>
      <c r="D177" s="195" t="s">
        <v>94</v>
      </c>
      <c r="E177" s="180">
        <v>11258</v>
      </c>
      <c r="F177" s="180">
        <v>18598</v>
      </c>
      <c r="G177" s="180">
        <v>16095</v>
      </c>
      <c r="H177" s="180">
        <v>16095</v>
      </c>
      <c r="I177" s="180">
        <v>16100</v>
      </c>
      <c r="J177" s="151">
        <v>16150</v>
      </c>
      <c r="K177" s="153">
        <v>16000</v>
      </c>
    </row>
    <row r="178" spans="2:11" ht="15.75">
      <c r="B178" s="345"/>
      <c r="C178" s="193">
        <v>632002</v>
      </c>
      <c r="D178" s="150" t="s">
        <v>23</v>
      </c>
      <c r="E178" s="151">
        <v>2636</v>
      </c>
      <c r="F178" s="151">
        <v>0</v>
      </c>
      <c r="G178" s="151"/>
      <c r="H178" s="151"/>
      <c r="I178" s="151"/>
      <c r="J178" s="151">
        <v>0</v>
      </c>
      <c r="K178" s="153">
        <v>0</v>
      </c>
    </row>
    <row r="179" spans="2:11" ht="15.75">
      <c r="B179" s="345"/>
      <c r="C179" s="193">
        <v>633006</v>
      </c>
      <c r="D179" s="150" t="s">
        <v>4</v>
      </c>
      <c r="E179" s="151">
        <v>158</v>
      </c>
      <c r="F179" s="151">
        <v>1955</v>
      </c>
      <c r="G179" s="151">
        <v>205</v>
      </c>
      <c r="H179" s="151">
        <v>205</v>
      </c>
      <c r="I179" s="151">
        <v>500</v>
      </c>
      <c r="J179" s="151">
        <v>550</v>
      </c>
      <c r="K179" s="153">
        <v>500</v>
      </c>
    </row>
    <row r="180" spans="2:11" ht="15.75">
      <c r="B180" s="345"/>
      <c r="C180" s="193">
        <v>635004</v>
      </c>
      <c r="D180" s="150" t="s">
        <v>102</v>
      </c>
      <c r="E180" s="151">
        <v>0</v>
      </c>
      <c r="F180" s="151">
        <v>0</v>
      </c>
      <c r="G180" s="151">
        <v>0</v>
      </c>
      <c r="H180" s="151">
        <v>0</v>
      </c>
      <c r="I180" s="151"/>
      <c r="J180" s="151"/>
      <c r="K180" s="153"/>
    </row>
    <row r="181" spans="2:11" ht="15.75">
      <c r="B181" s="345"/>
      <c r="C181" s="193">
        <v>635006</v>
      </c>
      <c r="D181" s="150" t="s">
        <v>155</v>
      </c>
      <c r="E181" s="151">
        <v>5406</v>
      </c>
      <c r="F181" s="151">
        <v>756</v>
      </c>
      <c r="G181" s="151"/>
      <c r="H181" s="151"/>
      <c r="I181" s="151">
        <v>200</v>
      </c>
      <c r="J181" s="151">
        <v>540</v>
      </c>
      <c r="K181" s="153">
        <v>200</v>
      </c>
    </row>
    <row r="182" spans="2:11" ht="15.75">
      <c r="B182" s="345"/>
      <c r="C182" s="193">
        <v>637002</v>
      </c>
      <c r="D182" s="150" t="s">
        <v>11</v>
      </c>
      <c r="E182" s="151">
        <v>0</v>
      </c>
      <c r="F182" s="151">
        <v>0</v>
      </c>
      <c r="G182" s="271">
        <v>2239.07</v>
      </c>
      <c r="H182" s="271">
        <v>2239.07</v>
      </c>
      <c r="I182" s="151">
        <v>2900</v>
      </c>
      <c r="J182" s="151">
        <v>2500</v>
      </c>
      <c r="K182" s="153">
        <v>2500</v>
      </c>
    </row>
    <row r="183" spans="2:11" ht="15.75">
      <c r="B183" s="345"/>
      <c r="C183" s="193" t="s">
        <v>0</v>
      </c>
      <c r="D183" s="150" t="s">
        <v>11</v>
      </c>
      <c r="E183" s="151">
        <v>1902</v>
      </c>
      <c r="F183" s="151">
        <v>2600</v>
      </c>
      <c r="G183" s="271">
        <v>214.87</v>
      </c>
      <c r="H183" s="271">
        <v>214.87</v>
      </c>
      <c r="I183" s="151">
        <v>200</v>
      </c>
      <c r="J183" s="151">
        <v>200</v>
      </c>
      <c r="K183" s="153">
        <v>200</v>
      </c>
    </row>
    <row r="184" spans="2:11" ht="15.75">
      <c r="B184" s="345"/>
      <c r="C184" s="193" t="s">
        <v>2</v>
      </c>
      <c r="D184" s="150" t="s">
        <v>12</v>
      </c>
      <c r="E184" s="151">
        <v>758</v>
      </c>
      <c r="F184" s="151">
        <v>0</v>
      </c>
      <c r="G184" s="271">
        <v>910.78</v>
      </c>
      <c r="H184" s="271">
        <v>910.78</v>
      </c>
      <c r="I184" s="151">
        <v>1100</v>
      </c>
      <c r="J184" s="151">
        <v>1100</v>
      </c>
      <c r="K184" s="153">
        <v>1100</v>
      </c>
    </row>
    <row r="185" spans="2:11" ht="15.75">
      <c r="B185" s="345"/>
      <c r="C185" s="193" t="s">
        <v>136</v>
      </c>
      <c r="D185" s="150" t="s">
        <v>85</v>
      </c>
      <c r="E185" s="151">
        <v>44</v>
      </c>
      <c r="F185" s="151">
        <v>44</v>
      </c>
      <c r="G185" s="151">
        <v>50</v>
      </c>
      <c r="H185" s="151">
        <v>50</v>
      </c>
      <c r="I185" s="151">
        <v>50</v>
      </c>
      <c r="J185" s="151">
        <v>55</v>
      </c>
      <c r="K185" s="153">
        <v>60</v>
      </c>
    </row>
    <row r="186" spans="2:11" ht="15.75">
      <c r="B186" s="345"/>
      <c r="C186" s="193" t="s">
        <v>134</v>
      </c>
      <c r="D186" s="150" t="s">
        <v>137</v>
      </c>
      <c r="E186" s="151">
        <v>0</v>
      </c>
      <c r="F186" s="151">
        <v>821</v>
      </c>
      <c r="G186" s="151">
        <v>225</v>
      </c>
      <c r="H186" s="151">
        <v>225</v>
      </c>
      <c r="I186" s="151">
        <v>200</v>
      </c>
      <c r="J186" s="151">
        <v>200</v>
      </c>
      <c r="K186" s="153">
        <v>200</v>
      </c>
    </row>
    <row r="187" spans="2:11" ht="15.75">
      <c r="B187" s="345"/>
      <c r="C187" s="193" t="s">
        <v>201</v>
      </c>
      <c r="D187" s="150" t="s">
        <v>169</v>
      </c>
      <c r="E187" s="151">
        <v>132</v>
      </c>
      <c r="F187" s="151">
        <v>0</v>
      </c>
      <c r="G187" s="151">
        <v>0</v>
      </c>
      <c r="H187" s="151">
        <v>0</v>
      </c>
      <c r="I187" s="151">
        <v>0</v>
      </c>
      <c r="J187" s="151">
        <v>0</v>
      </c>
      <c r="K187" s="153">
        <v>0</v>
      </c>
    </row>
    <row r="188" spans="2:11" ht="15.75">
      <c r="B188" s="346"/>
      <c r="C188" s="193">
        <v>637005</v>
      </c>
      <c r="D188" s="150" t="s">
        <v>156</v>
      </c>
      <c r="E188" s="151">
        <v>279</v>
      </c>
      <c r="F188" s="151">
        <v>117</v>
      </c>
      <c r="G188" s="151">
        <v>155</v>
      </c>
      <c r="H188" s="151">
        <v>155</v>
      </c>
      <c r="I188" s="151">
        <v>165</v>
      </c>
      <c r="J188" s="151">
        <v>170</v>
      </c>
      <c r="K188" s="153">
        <v>155</v>
      </c>
    </row>
    <row r="189" spans="2:11" ht="15.75">
      <c r="B189" s="188" t="s">
        <v>289</v>
      </c>
      <c r="C189" s="198"/>
      <c r="D189" s="198"/>
      <c r="E189" s="191">
        <f aca="true" t="shared" si="9" ref="E189:K189">SUM(E177:E188)</f>
        <v>22573</v>
      </c>
      <c r="F189" s="191">
        <f t="shared" si="9"/>
        <v>24891</v>
      </c>
      <c r="G189" s="272">
        <f t="shared" si="9"/>
        <v>20094.719999999998</v>
      </c>
      <c r="H189" s="272">
        <f>SUM(H177:H188)</f>
        <v>20094.719999999998</v>
      </c>
      <c r="I189" s="191">
        <f t="shared" si="9"/>
        <v>21415</v>
      </c>
      <c r="J189" s="191">
        <f t="shared" si="9"/>
        <v>21465</v>
      </c>
      <c r="K189" s="192">
        <f t="shared" si="9"/>
        <v>20915</v>
      </c>
    </row>
    <row r="190" spans="2:11" ht="15.75">
      <c r="B190" s="344" t="s">
        <v>283</v>
      </c>
      <c r="C190" s="195">
        <v>61</v>
      </c>
      <c r="D190" s="195" t="s">
        <v>163</v>
      </c>
      <c r="E190" s="180">
        <v>28455</v>
      </c>
      <c r="F190" s="180">
        <v>34762</v>
      </c>
      <c r="G190" s="180">
        <v>29557</v>
      </c>
      <c r="H190" s="180">
        <v>29557</v>
      </c>
      <c r="I190" s="180">
        <v>30000</v>
      </c>
      <c r="J190" s="151">
        <v>30150</v>
      </c>
      <c r="K190" s="153">
        <v>30150</v>
      </c>
    </row>
    <row r="191" spans="2:11" ht="15.75">
      <c r="B191" s="345"/>
      <c r="C191" s="195">
        <v>62</v>
      </c>
      <c r="D191" s="195" t="s">
        <v>81</v>
      </c>
      <c r="E191" s="180">
        <v>10049</v>
      </c>
      <c r="F191" s="180">
        <v>12105</v>
      </c>
      <c r="G191" s="180">
        <v>10426</v>
      </c>
      <c r="H191" s="180">
        <v>10426</v>
      </c>
      <c r="I191" s="180">
        <v>10560</v>
      </c>
      <c r="J191" s="151">
        <v>10620</v>
      </c>
      <c r="K191" s="153">
        <v>10620</v>
      </c>
    </row>
    <row r="192" spans="2:11" ht="15.75">
      <c r="B192" s="345"/>
      <c r="C192" s="195"/>
      <c r="D192" s="195" t="s">
        <v>100</v>
      </c>
      <c r="E192" s="180">
        <v>0</v>
      </c>
      <c r="F192" s="180">
        <v>0</v>
      </c>
      <c r="G192" s="180">
        <v>345</v>
      </c>
      <c r="H192" s="180">
        <v>345</v>
      </c>
      <c r="I192" s="180">
        <v>115</v>
      </c>
      <c r="J192" s="151">
        <v>115</v>
      </c>
      <c r="K192" s="153">
        <v>115</v>
      </c>
    </row>
    <row r="193" spans="2:11" ht="15.75">
      <c r="B193" s="345"/>
      <c r="C193" s="195">
        <v>632001</v>
      </c>
      <c r="D193" s="195" t="s">
        <v>164</v>
      </c>
      <c r="E193" s="180">
        <v>9091</v>
      </c>
      <c r="F193" s="180">
        <v>18095</v>
      </c>
      <c r="G193" s="180">
        <v>13859</v>
      </c>
      <c r="H193" s="180">
        <v>13859</v>
      </c>
      <c r="I193" s="180">
        <v>13950</v>
      </c>
      <c r="J193" s="151">
        <v>14500</v>
      </c>
      <c r="K193" s="153">
        <v>14500</v>
      </c>
    </row>
    <row r="194" spans="2:11" ht="15.75">
      <c r="B194" s="345"/>
      <c r="C194" s="195">
        <v>632003</v>
      </c>
      <c r="D194" s="195" t="s">
        <v>165</v>
      </c>
      <c r="E194" s="180">
        <v>234</v>
      </c>
      <c r="F194" s="180">
        <v>256</v>
      </c>
      <c r="G194" s="180">
        <v>230</v>
      </c>
      <c r="H194" s="180">
        <v>230</v>
      </c>
      <c r="I194" s="180">
        <v>250</v>
      </c>
      <c r="J194" s="151">
        <v>260</v>
      </c>
      <c r="K194" s="153">
        <v>265</v>
      </c>
    </row>
    <row r="195" spans="2:11" ht="15.75">
      <c r="B195" s="345"/>
      <c r="C195" s="195">
        <v>633001</v>
      </c>
      <c r="D195" s="195" t="s">
        <v>174</v>
      </c>
      <c r="E195" s="180">
        <v>1336</v>
      </c>
      <c r="F195" s="180">
        <v>0</v>
      </c>
      <c r="G195" s="180">
        <v>235</v>
      </c>
      <c r="H195" s="180">
        <v>235</v>
      </c>
      <c r="I195" s="180">
        <v>150</v>
      </c>
      <c r="J195" s="151">
        <v>200</v>
      </c>
      <c r="K195" s="153">
        <v>250</v>
      </c>
    </row>
    <row r="196" spans="2:11" ht="15.75">
      <c r="B196" s="345"/>
      <c r="C196" s="195">
        <v>633002</v>
      </c>
      <c r="D196" s="195" t="s">
        <v>208</v>
      </c>
      <c r="E196" s="180"/>
      <c r="F196" s="180"/>
      <c r="G196" s="318">
        <v>478.94</v>
      </c>
      <c r="H196" s="318">
        <v>478.94</v>
      </c>
      <c r="I196" s="180"/>
      <c r="J196" s="151"/>
      <c r="K196" s="153"/>
    </row>
    <row r="197" spans="2:11" ht="15.75">
      <c r="B197" s="345"/>
      <c r="C197" s="195">
        <v>633004</v>
      </c>
      <c r="D197" s="195" t="s">
        <v>166</v>
      </c>
      <c r="E197" s="180">
        <v>0</v>
      </c>
      <c r="F197" s="180">
        <v>0</v>
      </c>
      <c r="G197" s="180">
        <v>255</v>
      </c>
      <c r="H197" s="180">
        <v>255</v>
      </c>
      <c r="I197" s="180">
        <v>0</v>
      </c>
      <c r="J197" s="151">
        <v>0</v>
      </c>
      <c r="K197" s="153">
        <v>0</v>
      </c>
    </row>
    <row r="198" spans="2:11" ht="15.75">
      <c r="B198" s="345"/>
      <c r="C198" s="195">
        <v>633006</v>
      </c>
      <c r="D198" s="195" t="s">
        <v>4</v>
      </c>
      <c r="E198" s="180">
        <v>455</v>
      </c>
      <c r="F198" s="180">
        <v>1803</v>
      </c>
      <c r="G198" s="180">
        <v>1812</v>
      </c>
      <c r="H198" s="180">
        <v>1812</v>
      </c>
      <c r="I198" s="180">
        <v>1650</v>
      </c>
      <c r="J198" s="151">
        <v>1950</v>
      </c>
      <c r="K198" s="153">
        <v>2000</v>
      </c>
    </row>
    <row r="199" spans="2:11" ht="15.75">
      <c r="B199" s="345"/>
      <c r="C199" s="195">
        <v>633004</v>
      </c>
      <c r="D199" s="195" t="s">
        <v>166</v>
      </c>
      <c r="E199" s="180">
        <v>0</v>
      </c>
      <c r="F199" s="180">
        <v>2388</v>
      </c>
      <c r="G199" s="180">
        <v>0</v>
      </c>
      <c r="H199" s="180">
        <v>0</v>
      </c>
      <c r="I199" s="180">
        <v>0</v>
      </c>
      <c r="J199" s="151">
        <v>0</v>
      </c>
      <c r="K199" s="153">
        <v>0</v>
      </c>
    </row>
    <row r="200" spans="2:11" ht="15.75">
      <c r="B200" s="345"/>
      <c r="C200" s="195">
        <v>635004</v>
      </c>
      <c r="D200" s="195" t="s">
        <v>167</v>
      </c>
      <c r="E200" s="180">
        <v>0</v>
      </c>
      <c r="F200" s="180">
        <v>110</v>
      </c>
      <c r="G200" s="180">
        <v>87</v>
      </c>
      <c r="H200" s="180">
        <v>87</v>
      </c>
      <c r="I200" s="180">
        <v>0</v>
      </c>
      <c r="J200" s="151">
        <v>0</v>
      </c>
      <c r="K200" s="153">
        <v>0</v>
      </c>
    </row>
    <row r="201" spans="2:11" ht="15.75">
      <c r="B201" s="345"/>
      <c r="C201" s="195">
        <v>633009</v>
      </c>
      <c r="D201" s="195" t="s">
        <v>5</v>
      </c>
      <c r="E201" s="180">
        <v>378</v>
      </c>
      <c r="F201" s="180">
        <v>288</v>
      </c>
      <c r="G201" s="180">
        <v>339</v>
      </c>
      <c r="H201" s="180">
        <v>339</v>
      </c>
      <c r="I201" s="180">
        <v>330</v>
      </c>
      <c r="J201" s="151">
        <v>400</v>
      </c>
      <c r="K201" s="153">
        <v>420</v>
      </c>
    </row>
    <row r="202" spans="2:11" ht="15.75">
      <c r="B202" s="345"/>
      <c r="C202" s="195">
        <v>635006</v>
      </c>
      <c r="D202" s="195" t="s">
        <v>168</v>
      </c>
      <c r="E202" s="180">
        <v>11</v>
      </c>
      <c r="F202" s="180">
        <v>974</v>
      </c>
      <c r="G202" s="180">
        <v>0</v>
      </c>
      <c r="H202" s="180">
        <v>0</v>
      </c>
      <c r="I202" s="180"/>
      <c r="J202" s="151"/>
      <c r="K202" s="153"/>
    </row>
    <row r="203" spans="2:11" ht="15.75">
      <c r="B203" s="345"/>
      <c r="C203" s="195">
        <v>637002</v>
      </c>
      <c r="D203" s="195" t="s">
        <v>242</v>
      </c>
      <c r="E203" s="180"/>
      <c r="F203" s="180"/>
      <c r="G203" s="318">
        <v>71.26</v>
      </c>
      <c r="H203" s="318">
        <v>71.26</v>
      </c>
      <c r="I203" s="180">
        <v>70</v>
      </c>
      <c r="J203" s="151">
        <v>70</v>
      </c>
      <c r="K203" s="153">
        <v>70</v>
      </c>
    </row>
    <row r="204" spans="2:11" ht="15.75">
      <c r="B204" s="345"/>
      <c r="C204" s="195">
        <v>637004</v>
      </c>
      <c r="D204" s="195" t="s">
        <v>333</v>
      </c>
      <c r="E204" s="180">
        <v>0</v>
      </c>
      <c r="F204" s="180">
        <v>350</v>
      </c>
      <c r="G204" s="318">
        <v>409.62</v>
      </c>
      <c r="H204" s="318">
        <v>409.62</v>
      </c>
      <c r="I204" s="180">
        <v>400</v>
      </c>
      <c r="J204" s="151">
        <v>420</v>
      </c>
      <c r="K204" s="153">
        <v>420</v>
      </c>
    </row>
    <row r="205" spans="2:11" ht="15.75">
      <c r="B205" s="345"/>
      <c r="C205" s="195">
        <v>637004</v>
      </c>
      <c r="D205" s="195" t="s">
        <v>85</v>
      </c>
      <c r="E205" s="180">
        <v>251</v>
      </c>
      <c r="F205" s="180">
        <v>56</v>
      </c>
      <c r="G205" s="318">
        <v>55.56</v>
      </c>
      <c r="H205" s="318">
        <v>55.56</v>
      </c>
      <c r="I205" s="180">
        <v>60</v>
      </c>
      <c r="J205" s="151">
        <v>70</v>
      </c>
      <c r="K205" s="153">
        <v>70</v>
      </c>
    </row>
    <row r="206" spans="2:11" ht="15.75">
      <c r="B206" s="345"/>
      <c r="C206" s="195">
        <v>637005</v>
      </c>
      <c r="D206" s="195" t="s">
        <v>96</v>
      </c>
      <c r="E206" s="180"/>
      <c r="F206" s="180"/>
      <c r="G206" s="318"/>
      <c r="H206" s="318"/>
      <c r="I206" s="180">
        <v>100</v>
      </c>
      <c r="J206" s="151"/>
      <c r="K206" s="153"/>
    </row>
    <row r="207" spans="2:11" ht="15.75">
      <c r="B207" s="345"/>
      <c r="C207" s="195">
        <v>637016</v>
      </c>
      <c r="D207" s="195" t="s">
        <v>16</v>
      </c>
      <c r="E207" s="180">
        <v>351</v>
      </c>
      <c r="F207" s="180">
        <v>418</v>
      </c>
      <c r="G207" s="180">
        <v>420</v>
      </c>
      <c r="H207" s="180">
        <v>420</v>
      </c>
      <c r="I207" s="180">
        <v>420</v>
      </c>
      <c r="J207" s="151">
        <v>420</v>
      </c>
      <c r="K207" s="153">
        <v>420</v>
      </c>
    </row>
    <row r="208" spans="2:11" ht="15.75">
      <c r="B208" s="346"/>
      <c r="C208" s="195">
        <v>642015</v>
      </c>
      <c r="D208" s="195" t="s">
        <v>170</v>
      </c>
      <c r="E208" s="180">
        <v>0</v>
      </c>
      <c r="F208" s="180">
        <v>150</v>
      </c>
      <c r="G208" s="318">
        <v>168.75</v>
      </c>
      <c r="H208" s="318">
        <v>168.75</v>
      </c>
      <c r="I208" s="180">
        <v>0</v>
      </c>
      <c r="J208" s="151">
        <v>0</v>
      </c>
      <c r="K208" s="153">
        <v>0</v>
      </c>
    </row>
    <row r="209" spans="2:11" ht="15.75">
      <c r="B209" s="188" t="s">
        <v>232</v>
      </c>
      <c r="C209" s="198"/>
      <c r="D209" s="198"/>
      <c r="E209" s="191">
        <f aca="true" t="shared" si="10" ref="E209:K209">SUM(E190:E208)</f>
        <v>50611</v>
      </c>
      <c r="F209" s="191">
        <f t="shared" si="10"/>
        <v>71755</v>
      </c>
      <c r="G209" s="319">
        <f t="shared" si="10"/>
        <v>58749.130000000005</v>
      </c>
      <c r="H209" s="319">
        <f t="shared" si="10"/>
        <v>58749.130000000005</v>
      </c>
      <c r="I209" s="191">
        <f t="shared" si="10"/>
        <v>58055</v>
      </c>
      <c r="J209" s="191">
        <f t="shared" si="10"/>
        <v>59175</v>
      </c>
      <c r="K209" s="192">
        <f t="shared" si="10"/>
        <v>59300</v>
      </c>
    </row>
    <row r="210" spans="2:11" ht="15.75">
      <c r="B210" s="344" t="s">
        <v>284</v>
      </c>
      <c r="C210" s="195">
        <v>61</v>
      </c>
      <c r="D210" s="195" t="s">
        <v>163</v>
      </c>
      <c r="E210" s="180">
        <v>25591</v>
      </c>
      <c r="F210" s="200">
        <v>38161</v>
      </c>
      <c r="G210" s="180">
        <v>28534</v>
      </c>
      <c r="H210" s="180">
        <v>28534</v>
      </c>
      <c r="I210" s="180">
        <v>32500</v>
      </c>
      <c r="J210" s="151">
        <v>32600</v>
      </c>
      <c r="K210" s="153">
        <v>32700</v>
      </c>
    </row>
    <row r="211" spans="2:11" ht="15.75">
      <c r="B211" s="345"/>
      <c r="C211" s="195">
        <v>62</v>
      </c>
      <c r="D211" s="195" t="s">
        <v>81</v>
      </c>
      <c r="E211" s="180">
        <v>8701</v>
      </c>
      <c r="F211" s="180">
        <v>11225</v>
      </c>
      <c r="G211" s="180">
        <v>10423</v>
      </c>
      <c r="H211" s="180">
        <v>10423</v>
      </c>
      <c r="I211" s="180">
        <v>11440</v>
      </c>
      <c r="J211" s="151">
        <v>11475</v>
      </c>
      <c r="K211" s="153">
        <v>11500</v>
      </c>
    </row>
    <row r="212" spans="2:11" ht="15.75">
      <c r="B212" s="345"/>
      <c r="C212" s="195">
        <v>633</v>
      </c>
      <c r="D212" s="195" t="s">
        <v>100</v>
      </c>
      <c r="E212" s="180"/>
      <c r="F212" s="180"/>
      <c r="G212" s="180"/>
      <c r="H212" s="180"/>
      <c r="I212" s="180"/>
      <c r="J212" s="151"/>
      <c r="K212" s="153"/>
    </row>
    <row r="213" spans="2:11" ht="15.75">
      <c r="B213" s="345"/>
      <c r="C213" s="195">
        <v>632</v>
      </c>
      <c r="D213" s="195" t="s">
        <v>171</v>
      </c>
      <c r="E213" s="180">
        <v>12765</v>
      </c>
      <c r="F213" s="180">
        <v>7206</v>
      </c>
      <c r="G213" s="180">
        <v>9430</v>
      </c>
      <c r="H213" s="180">
        <v>9430</v>
      </c>
      <c r="I213" s="180">
        <v>6100</v>
      </c>
      <c r="J213" s="151">
        <v>6350</v>
      </c>
      <c r="K213" s="153">
        <v>6500</v>
      </c>
    </row>
    <row r="214" spans="2:11" ht="15.75">
      <c r="B214" s="345"/>
      <c r="C214" s="195">
        <v>632003</v>
      </c>
      <c r="D214" s="195" t="s">
        <v>172</v>
      </c>
      <c r="E214" s="180">
        <v>285</v>
      </c>
      <c r="F214" s="180">
        <v>259</v>
      </c>
      <c r="G214" s="180">
        <v>222</v>
      </c>
      <c r="H214" s="180">
        <v>222</v>
      </c>
      <c r="I214" s="180">
        <v>290</v>
      </c>
      <c r="J214" s="151">
        <v>305</v>
      </c>
      <c r="K214" s="153">
        <v>315</v>
      </c>
    </row>
    <row r="215" spans="2:11" ht="15.75">
      <c r="B215" s="345"/>
      <c r="C215" s="195">
        <v>633006</v>
      </c>
      <c r="D215" s="195" t="s">
        <v>173</v>
      </c>
      <c r="E215" s="180">
        <v>1030</v>
      </c>
      <c r="F215" s="180">
        <v>1592</v>
      </c>
      <c r="G215" s="318">
        <v>1029.99</v>
      </c>
      <c r="H215" s="318">
        <v>1029.99</v>
      </c>
      <c r="I215" s="180">
        <v>1300</v>
      </c>
      <c r="J215" s="151">
        <v>1350</v>
      </c>
      <c r="K215" s="153">
        <v>1380</v>
      </c>
    </row>
    <row r="216" spans="2:11" ht="15.75">
      <c r="B216" s="345"/>
      <c r="C216" s="195">
        <v>633001</v>
      </c>
      <c r="D216" s="195" t="s">
        <v>174</v>
      </c>
      <c r="E216" s="180">
        <v>0</v>
      </c>
      <c r="F216" s="180">
        <v>280</v>
      </c>
      <c r="G216" s="180">
        <v>170</v>
      </c>
      <c r="H216" s="180">
        <v>170</v>
      </c>
      <c r="I216" s="180">
        <v>100</v>
      </c>
      <c r="J216" s="151">
        <v>200</v>
      </c>
      <c r="K216" s="153">
        <v>250</v>
      </c>
    </row>
    <row r="217" spans="2:11" ht="15.75">
      <c r="B217" s="345"/>
      <c r="C217" s="195">
        <v>633002</v>
      </c>
      <c r="D217" s="195" t="s">
        <v>334</v>
      </c>
      <c r="E217" s="180"/>
      <c r="F217" s="180"/>
      <c r="G217" s="318">
        <v>173.09</v>
      </c>
      <c r="H217" s="318">
        <v>173.09</v>
      </c>
      <c r="I217" s="180"/>
      <c r="J217" s="151"/>
      <c r="K217" s="153"/>
    </row>
    <row r="218" spans="2:11" ht="15.75">
      <c r="B218" s="345"/>
      <c r="C218" s="195">
        <v>633009</v>
      </c>
      <c r="D218" s="195" t="s">
        <v>5</v>
      </c>
      <c r="E218" s="180">
        <v>1174</v>
      </c>
      <c r="F218" s="180">
        <v>2474</v>
      </c>
      <c r="G218" s="318">
        <v>1075.13</v>
      </c>
      <c r="H218" s="318">
        <v>1075.13</v>
      </c>
      <c r="I218" s="180">
        <v>1100</v>
      </c>
      <c r="J218" s="151">
        <v>1270</v>
      </c>
      <c r="K218" s="153">
        <v>1290</v>
      </c>
    </row>
    <row r="219" spans="2:11" ht="15.75">
      <c r="B219" s="345"/>
      <c r="C219" s="195">
        <v>633011</v>
      </c>
      <c r="D219" s="195" t="s">
        <v>110</v>
      </c>
      <c r="E219" s="180">
        <v>0</v>
      </c>
      <c r="F219" s="180">
        <v>8</v>
      </c>
      <c r="G219" s="180">
        <v>0</v>
      </c>
      <c r="H219" s="180">
        <v>0</v>
      </c>
      <c r="I219" s="180">
        <v>0</v>
      </c>
      <c r="J219" s="151">
        <v>0</v>
      </c>
      <c r="K219" s="153">
        <v>0</v>
      </c>
    </row>
    <row r="220" spans="2:11" ht="15.75">
      <c r="B220" s="345"/>
      <c r="C220" s="195">
        <v>635002</v>
      </c>
      <c r="D220" s="195" t="s">
        <v>347</v>
      </c>
      <c r="E220" s="180">
        <v>909</v>
      </c>
      <c r="F220" s="180">
        <v>63</v>
      </c>
      <c r="G220" s="180">
        <v>0</v>
      </c>
      <c r="H220" s="180">
        <v>0</v>
      </c>
      <c r="I220" s="180">
        <v>0</v>
      </c>
      <c r="J220" s="151">
        <v>0</v>
      </c>
      <c r="K220" s="153">
        <v>0</v>
      </c>
    </row>
    <row r="221" spans="2:11" ht="15.75">
      <c r="B221" s="345"/>
      <c r="C221" s="195">
        <v>635006</v>
      </c>
      <c r="D221" s="195" t="s">
        <v>346</v>
      </c>
      <c r="E221" s="180">
        <v>900</v>
      </c>
      <c r="F221" s="180">
        <v>740</v>
      </c>
      <c r="G221" s="180">
        <v>0</v>
      </c>
      <c r="H221" s="180">
        <v>0</v>
      </c>
      <c r="I221" s="180">
        <v>0</v>
      </c>
      <c r="J221" s="151">
        <v>0</v>
      </c>
      <c r="K221" s="153">
        <v>0</v>
      </c>
    </row>
    <row r="222" spans="2:11" ht="15.75">
      <c r="B222" s="345"/>
      <c r="C222" s="195">
        <v>637001</v>
      </c>
      <c r="D222" s="195" t="s">
        <v>175</v>
      </c>
      <c r="E222" s="180">
        <v>30</v>
      </c>
      <c r="F222" s="180">
        <v>70</v>
      </c>
      <c r="G222" s="180">
        <v>90</v>
      </c>
      <c r="H222" s="180">
        <v>90</v>
      </c>
      <c r="I222" s="180">
        <v>80</v>
      </c>
      <c r="J222" s="151">
        <v>90</v>
      </c>
      <c r="K222" s="153">
        <v>90</v>
      </c>
    </row>
    <row r="223" spans="2:11" ht="15.75">
      <c r="B223" s="345"/>
      <c r="C223" s="195">
        <v>637002</v>
      </c>
      <c r="D223" s="195" t="s">
        <v>242</v>
      </c>
      <c r="E223" s="180"/>
      <c r="F223" s="180"/>
      <c r="G223" s="318">
        <v>306.55</v>
      </c>
      <c r="H223" s="318">
        <v>306.55</v>
      </c>
      <c r="I223" s="180">
        <v>50</v>
      </c>
      <c r="J223" s="151">
        <v>50</v>
      </c>
      <c r="K223" s="153">
        <v>50</v>
      </c>
    </row>
    <row r="224" spans="2:11" ht="15.75">
      <c r="B224" s="345"/>
      <c r="C224" s="195">
        <v>637004</v>
      </c>
      <c r="D224" s="195" t="s">
        <v>176</v>
      </c>
      <c r="E224" s="180">
        <v>0</v>
      </c>
      <c r="F224" s="180">
        <v>238</v>
      </c>
      <c r="G224" s="318">
        <v>142.78</v>
      </c>
      <c r="H224" s="318">
        <v>142.78</v>
      </c>
      <c r="I224" s="180">
        <v>300</v>
      </c>
      <c r="J224" s="151">
        <v>300</v>
      </c>
      <c r="K224" s="153">
        <v>310</v>
      </c>
    </row>
    <row r="225" spans="2:11" ht="15.75">
      <c r="B225" s="345"/>
      <c r="C225" s="195">
        <v>637002</v>
      </c>
      <c r="D225" s="195" t="s">
        <v>177</v>
      </c>
      <c r="E225" s="180">
        <v>0</v>
      </c>
      <c r="F225" s="180">
        <v>182</v>
      </c>
      <c r="G225" s="180">
        <v>0</v>
      </c>
      <c r="H225" s="180">
        <v>0</v>
      </c>
      <c r="I225" s="180">
        <v>0</v>
      </c>
      <c r="J225" s="151">
        <v>0</v>
      </c>
      <c r="K225" s="153">
        <v>0</v>
      </c>
    </row>
    <row r="226" spans="2:11" ht="15.75">
      <c r="B226" s="345"/>
      <c r="C226" s="195">
        <v>637004</v>
      </c>
      <c r="D226" s="195" t="s">
        <v>96</v>
      </c>
      <c r="E226" s="180">
        <v>309</v>
      </c>
      <c r="F226" s="180">
        <v>0</v>
      </c>
      <c r="G226" s="180"/>
      <c r="H226" s="180"/>
      <c r="I226" s="180">
        <v>0</v>
      </c>
      <c r="J226" s="151">
        <v>0</v>
      </c>
      <c r="K226" s="153">
        <v>0</v>
      </c>
    </row>
    <row r="227" spans="2:11" ht="15.75">
      <c r="B227" s="345"/>
      <c r="C227" s="195">
        <v>637007</v>
      </c>
      <c r="D227" s="195" t="s">
        <v>178</v>
      </c>
      <c r="E227" s="180">
        <v>1190</v>
      </c>
      <c r="F227" s="180">
        <v>463</v>
      </c>
      <c r="G227" s="180"/>
      <c r="H227" s="180"/>
      <c r="I227" s="180">
        <v>734</v>
      </c>
      <c r="J227" s="151">
        <v>720</v>
      </c>
      <c r="K227" s="153">
        <v>725</v>
      </c>
    </row>
    <row r="228" spans="2:11" ht="15.75">
      <c r="B228" s="345"/>
      <c r="C228" s="195">
        <v>637012</v>
      </c>
      <c r="D228" s="195" t="s">
        <v>202</v>
      </c>
      <c r="E228" s="180">
        <v>13</v>
      </c>
      <c r="F228" s="180">
        <v>0</v>
      </c>
      <c r="G228" s="180">
        <v>0</v>
      </c>
      <c r="H228" s="180">
        <v>0</v>
      </c>
      <c r="I228" s="180">
        <v>0</v>
      </c>
      <c r="J228" s="151">
        <v>0</v>
      </c>
      <c r="K228" s="153">
        <v>0</v>
      </c>
    </row>
    <row r="229" spans="2:11" ht="15.75">
      <c r="B229" s="345"/>
      <c r="C229" s="195">
        <v>637015</v>
      </c>
      <c r="D229" s="195" t="s">
        <v>179</v>
      </c>
      <c r="E229" s="180">
        <v>0</v>
      </c>
      <c r="F229" s="180">
        <v>159</v>
      </c>
      <c r="G229" s="318">
        <v>178.44</v>
      </c>
      <c r="H229" s="318">
        <v>178.44</v>
      </c>
      <c r="I229" s="180">
        <v>160</v>
      </c>
      <c r="J229" s="151">
        <v>160</v>
      </c>
      <c r="K229" s="153">
        <v>160</v>
      </c>
    </row>
    <row r="230" spans="2:11" ht="15.75">
      <c r="B230" s="345"/>
      <c r="C230" s="195">
        <v>637016</v>
      </c>
      <c r="D230" s="195" t="s">
        <v>180</v>
      </c>
      <c r="E230" s="180">
        <v>327</v>
      </c>
      <c r="F230" s="180">
        <v>455</v>
      </c>
      <c r="G230" s="180">
        <v>365</v>
      </c>
      <c r="H230" s="180">
        <v>365</v>
      </c>
      <c r="I230" s="180">
        <v>400</v>
      </c>
      <c r="J230" s="151">
        <v>410</v>
      </c>
      <c r="K230" s="153">
        <v>415</v>
      </c>
    </row>
    <row r="231" spans="2:11" ht="15.75">
      <c r="B231" s="345"/>
      <c r="C231" s="195">
        <v>642013</v>
      </c>
      <c r="D231" s="195" t="s">
        <v>241</v>
      </c>
      <c r="E231" s="180">
        <v>0</v>
      </c>
      <c r="F231" s="180">
        <v>0</v>
      </c>
      <c r="G231" s="318">
        <v>423.6</v>
      </c>
      <c r="H231" s="318">
        <v>423.6</v>
      </c>
      <c r="I231" s="180">
        <v>0</v>
      </c>
      <c r="J231" s="151">
        <v>0</v>
      </c>
      <c r="K231" s="153">
        <v>0</v>
      </c>
    </row>
    <row r="232" spans="2:11" ht="15.75">
      <c r="B232" s="345"/>
      <c r="C232" s="195">
        <v>642014</v>
      </c>
      <c r="D232" s="195" t="s">
        <v>335</v>
      </c>
      <c r="E232" s="180"/>
      <c r="F232" s="180"/>
      <c r="G232" s="318">
        <v>685.93</v>
      </c>
      <c r="H232" s="318">
        <v>685.93</v>
      </c>
      <c r="I232" s="180"/>
      <c r="J232" s="151"/>
      <c r="K232" s="153"/>
    </row>
    <row r="233" spans="2:11" ht="15.75">
      <c r="B233" s="345"/>
      <c r="C233" s="195">
        <v>642015</v>
      </c>
      <c r="D233" s="195" t="s">
        <v>19</v>
      </c>
      <c r="E233" s="180">
        <v>0</v>
      </c>
      <c r="F233" s="180">
        <v>0</v>
      </c>
      <c r="G233" s="318">
        <v>154.35</v>
      </c>
      <c r="H233" s="318">
        <v>154.35</v>
      </c>
      <c r="I233" s="180">
        <v>160</v>
      </c>
      <c r="J233" s="151">
        <v>150</v>
      </c>
      <c r="K233" s="153">
        <v>100</v>
      </c>
    </row>
    <row r="234" spans="2:11" ht="15.75">
      <c r="B234" s="346"/>
      <c r="C234" s="195">
        <v>652026</v>
      </c>
      <c r="D234" s="195" t="s">
        <v>181</v>
      </c>
      <c r="E234" s="180">
        <v>198</v>
      </c>
      <c r="F234" s="180">
        <v>2728</v>
      </c>
      <c r="G234" s="318">
        <v>2523.6</v>
      </c>
      <c r="H234" s="318">
        <v>2523.6</v>
      </c>
      <c r="I234" s="180">
        <v>2500</v>
      </c>
      <c r="J234" s="151">
        <v>2700</v>
      </c>
      <c r="K234" s="153">
        <v>2750</v>
      </c>
    </row>
    <row r="235" spans="2:11" ht="15.75">
      <c r="B235" s="188" t="s">
        <v>290</v>
      </c>
      <c r="C235" s="198"/>
      <c r="D235" s="198"/>
      <c r="E235" s="191">
        <f aca="true" t="shared" si="11" ref="E235:K235">SUM(E210:E234)</f>
        <v>53422</v>
      </c>
      <c r="F235" s="191">
        <f t="shared" si="11"/>
        <v>66303</v>
      </c>
      <c r="G235" s="319">
        <f t="shared" si="11"/>
        <v>55927.45999999999</v>
      </c>
      <c r="H235" s="319">
        <f t="shared" si="11"/>
        <v>55927.45999999999</v>
      </c>
      <c r="I235" s="191">
        <f t="shared" si="11"/>
        <v>57214</v>
      </c>
      <c r="J235" s="191">
        <f t="shared" si="11"/>
        <v>58130</v>
      </c>
      <c r="K235" s="192">
        <f t="shared" si="11"/>
        <v>58535</v>
      </c>
    </row>
    <row r="236" spans="2:11" ht="15.75">
      <c r="B236" s="344" t="s">
        <v>284</v>
      </c>
      <c r="C236" s="195">
        <v>61</v>
      </c>
      <c r="D236" s="195" t="s">
        <v>182</v>
      </c>
      <c r="E236" s="180">
        <v>5907</v>
      </c>
      <c r="F236" s="180">
        <v>5929</v>
      </c>
      <c r="G236" s="180">
        <v>5794</v>
      </c>
      <c r="H236" s="180">
        <v>5794</v>
      </c>
      <c r="I236" s="180">
        <v>6000</v>
      </c>
      <c r="J236" s="151">
        <v>6050</v>
      </c>
      <c r="K236" s="153">
        <v>6050</v>
      </c>
    </row>
    <row r="237" spans="2:11" ht="15.75">
      <c r="B237" s="345"/>
      <c r="C237" s="195">
        <v>62</v>
      </c>
      <c r="D237" s="195" t="s">
        <v>81</v>
      </c>
      <c r="E237" s="180">
        <v>2152</v>
      </c>
      <c r="F237" s="180">
        <v>2221</v>
      </c>
      <c r="G237" s="180">
        <v>2005</v>
      </c>
      <c r="H237" s="180">
        <v>2005</v>
      </c>
      <c r="I237" s="180">
        <v>2100</v>
      </c>
      <c r="J237" s="151">
        <v>2115</v>
      </c>
      <c r="K237" s="153">
        <v>2115</v>
      </c>
    </row>
    <row r="238" spans="2:11" ht="15.75">
      <c r="B238" s="345"/>
      <c r="C238" s="195">
        <v>633006</v>
      </c>
      <c r="D238" s="195" t="s">
        <v>183</v>
      </c>
      <c r="E238" s="180">
        <v>244</v>
      </c>
      <c r="F238" s="180">
        <v>167</v>
      </c>
      <c r="G238" s="180">
        <v>200</v>
      </c>
      <c r="H238" s="180">
        <v>200</v>
      </c>
      <c r="I238" s="180">
        <v>290</v>
      </c>
      <c r="J238" s="151">
        <v>300</v>
      </c>
      <c r="K238" s="153">
        <v>320</v>
      </c>
    </row>
    <row r="239" spans="2:11" ht="15.75">
      <c r="B239" s="345"/>
      <c r="C239" s="195">
        <v>637002</v>
      </c>
      <c r="D239" s="195" t="s">
        <v>242</v>
      </c>
      <c r="E239" s="180"/>
      <c r="F239" s="180"/>
      <c r="G239" s="318">
        <v>64.52</v>
      </c>
      <c r="H239" s="318">
        <v>64.52</v>
      </c>
      <c r="I239" s="180">
        <v>70</v>
      </c>
      <c r="J239" s="151">
        <v>70</v>
      </c>
      <c r="K239" s="153">
        <v>70</v>
      </c>
    </row>
    <row r="240" spans="2:11" ht="15.75">
      <c r="B240" s="346"/>
      <c r="C240" s="195">
        <v>637016</v>
      </c>
      <c r="D240" s="195" t="s">
        <v>180</v>
      </c>
      <c r="E240" s="180">
        <v>76</v>
      </c>
      <c r="F240" s="180">
        <v>73</v>
      </c>
      <c r="G240" s="180">
        <v>80</v>
      </c>
      <c r="H240" s="180">
        <v>80</v>
      </c>
      <c r="I240" s="180">
        <v>80</v>
      </c>
      <c r="J240" s="151">
        <v>85</v>
      </c>
      <c r="K240" s="153">
        <v>92</v>
      </c>
    </row>
    <row r="241" spans="2:11" ht="15.75">
      <c r="B241" s="188" t="s">
        <v>291</v>
      </c>
      <c r="C241" s="198"/>
      <c r="D241" s="198"/>
      <c r="E241" s="191">
        <f aca="true" t="shared" si="12" ref="E241:K241">SUM(E236:E240)</f>
        <v>8379</v>
      </c>
      <c r="F241" s="191">
        <f t="shared" si="12"/>
        <v>8390</v>
      </c>
      <c r="G241" s="319">
        <f t="shared" si="12"/>
        <v>8143.52</v>
      </c>
      <c r="H241" s="319">
        <f>SUM(H236:H240)</f>
        <v>8143.52</v>
      </c>
      <c r="I241" s="191">
        <f t="shared" si="12"/>
        <v>8540</v>
      </c>
      <c r="J241" s="191">
        <f t="shared" si="12"/>
        <v>8620</v>
      </c>
      <c r="K241" s="192">
        <f t="shared" si="12"/>
        <v>8647</v>
      </c>
    </row>
    <row r="242" spans="2:11" ht="15.75">
      <c r="B242" s="344" t="s">
        <v>285</v>
      </c>
      <c r="C242" s="195">
        <v>61</v>
      </c>
      <c r="D242" s="195" t="s">
        <v>163</v>
      </c>
      <c r="E242" s="180">
        <v>10927</v>
      </c>
      <c r="F242" s="180">
        <v>11692</v>
      </c>
      <c r="G242" s="180">
        <v>10063</v>
      </c>
      <c r="H242" s="180">
        <v>10063</v>
      </c>
      <c r="I242" s="180">
        <v>10200</v>
      </c>
      <c r="J242" s="151">
        <v>10200</v>
      </c>
      <c r="K242" s="153">
        <v>10200</v>
      </c>
    </row>
    <row r="243" spans="2:11" ht="15.75">
      <c r="B243" s="345"/>
      <c r="C243" s="195">
        <v>62</v>
      </c>
      <c r="D243" s="195" t="s">
        <v>81</v>
      </c>
      <c r="E243" s="180">
        <v>3807</v>
      </c>
      <c r="F243" s="180">
        <v>4084</v>
      </c>
      <c r="G243" s="180">
        <v>3629</v>
      </c>
      <c r="H243" s="180">
        <v>3629</v>
      </c>
      <c r="I243" s="180">
        <v>3600</v>
      </c>
      <c r="J243" s="151">
        <v>3600</v>
      </c>
      <c r="K243" s="153">
        <v>3600</v>
      </c>
    </row>
    <row r="244" spans="2:11" ht="15.75">
      <c r="B244" s="345"/>
      <c r="C244" s="195">
        <v>627</v>
      </c>
      <c r="D244" s="195" t="s">
        <v>100</v>
      </c>
      <c r="E244" s="180">
        <v>0</v>
      </c>
      <c r="F244" s="180">
        <v>0</v>
      </c>
      <c r="G244" s="318">
        <v>83.61</v>
      </c>
      <c r="H244" s="318">
        <v>83.61</v>
      </c>
      <c r="I244" s="180">
        <v>70</v>
      </c>
      <c r="J244" s="151">
        <v>70</v>
      </c>
      <c r="K244" s="153">
        <v>75</v>
      </c>
    </row>
    <row r="245" spans="2:11" ht="15.75">
      <c r="B245" s="345"/>
      <c r="C245" s="195">
        <v>632001</v>
      </c>
      <c r="D245" s="195" t="s">
        <v>164</v>
      </c>
      <c r="E245" s="180"/>
      <c r="F245" s="180"/>
      <c r="G245" s="180"/>
      <c r="H245" s="180"/>
      <c r="I245" s="180"/>
      <c r="J245" s="151"/>
      <c r="K245" s="153"/>
    </row>
    <row r="246" spans="2:11" ht="15.75">
      <c r="B246" s="345"/>
      <c r="C246" s="195">
        <v>632</v>
      </c>
      <c r="D246" s="195" t="s">
        <v>172</v>
      </c>
      <c r="E246" s="180">
        <v>11</v>
      </c>
      <c r="F246" s="180">
        <v>8</v>
      </c>
      <c r="G246" s="180">
        <v>18</v>
      </c>
      <c r="H246" s="180">
        <v>18</v>
      </c>
      <c r="I246" s="180">
        <v>10</v>
      </c>
      <c r="J246" s="151">
        <v>13</v>
      </c>
      <c r="K246" s="153">
        <v>14</v>
      </c>
    </row>
    <row r="247" spans="2:11" ht="15.75">
      <c r="B247" s="345"/>
      <c r="C247" s="195">
        <v>631001</v>
      </c>
      <c r="D247" s="195" t="s">
        <v>184</v>
      </c>
      <c r="E247" s="180">
        <v>0</v>
      </c>
      <c r="F247" s="180">
        <v>7</v>
      </c>
      <c r="G247" s="180">
        <v>0</v>
      </c>
      <c r="H247" s="180">
        <v>0</v>
      </c>
      <c r="I247" s="180">
        <v>0</v>
      </c>
      <c r="J247" s="151">
        <v>0</v>
      </c>
      <c r="K247" s="153">
        <v>0</v>
      </c>
    </row>
    <row r="248" spans="2:11" ht="15.75">
      <c r="B248" s="345"/>
      <c r="C248" s="195">
        <v>633006</v>
      </c>
      <c r="D248" s="195" t="s">
        <v>183</v>
      </c>
      <c r="E248" s="180">
        <v>314</v>
      </c>
      <c r="F248" s="180">
        <v>319</v>
      </c>
      <c r="G248" s="318">
        <v>136.7</v>
      </c>
      <c r="H248" s="318">
        <v>136.7</v>
      </c>
      <c r="I248" s="180">
        <v>290</v>
      </c>
      <c r="J248" s="151">
        <v>300</v>
      </c>
      <c r="K248" s="153">
        <v>310</v>
      </c>
    </row>
    <row r="249" spans="2:11" ht="15.75">
      <c r="B249" s="345"/>
      <c r="C249" s="195">
        <v>633010</v>
      </c>
      <c r="D249" s="195" t="s">
        <v>212</v>
      </c>
      <c r="E249" s="180">
        <v>0</v>
      </c>
      <c r="F249" s="180">
        <v>0</v>
      </c>
      <c r="G249" s="180"/>
      <c r="H249" s="180"/>
      <c r="I249" s="180">
        <v>50</v>
      </c>
      <c r="J249" s="151">
        <v>50</v>
      </c>
      <c r="K249" s="153">
        <v>50</v>
      </c>
    </row>
    <row r="250" spans="2:11" ht="15.75">
      <c r="B250" s="345"/>
      <c r="C250" s="195">
        <v>633013</v>
      </c>
      <c r="D250" s="195" t="s">
        <v>6</v>
      </c>
      <c r="E250" s="180">
        <v>0</v>
      </c>
      <c r="F250" s="180">
        <v>203</v>
      </c>
      <c r="G250" s="318">
        <v>41.04</v>
      </c>
      <c r="H250" s="318">
        <v>41.04</v>
      </c>
      <c r="I250" s="180">
        <v>42</v>
      </c>
      <c r="J250" s="151">
        <v>42</v>
      </c>
      <c r="K250" s="153">
        <v>42</v>
      </c>
    </row>
    <row r="251" spans="2:11" ht="15.75">
      <c r="B251" s="345"/>
      <c r="C251" s="195">
        <v>635006</v>
      </c>
      <c r="D251" s="195" t="s">
        <v>185</v>
      </c>
      <c r="E251" s="180">
        <v>0</v>
      </c>
      <c r="F251" s="180">
        <v>0</v>
      </c>
      <c r="G251" s="180">
        <v>0</v>
      </c>
      <c r="H251" s="180">
        <v>0</v>
      </c>
      <c r="I251" s="180">
        <v>0</v>
      </c>
      <c r="J251" s="151">
        <v>0</v>
      </c>
      <c r="K251" s="153">
        <v>0</v>
      </c>
    </row>
    <row r="252" spans="2:11" ht="15.75">
      <c r="B252" s="345"/>
      <c r="C252" s="195">
        <v>637004</v>
      </c>
      <c r="D252" s="195" t="s">
        <v>96</v>
      </c>
      <c r="E252" s="180">
        <v>160</v>
      </c>
      <c r="F252" s="180">
        <v>90</v>
      </c>
      <c r="G252" s="180">
        <v>64</v>
      </c>
      <c r="H252" s="180">
        <v>64</v>
      </c>
      <c r="I252" s="180">
        <v>0</v>
      </c>
      <c r="J252" s="151">
        <v>0</v>
      </c>
      <c r="K252" s="153">
        <v>0</v>
      </c>
    </row>
    <row r="253" spans="2:11" ht="15.75">
      <c r="B253" s="345"/>
      <c r="C253" s="195">
        <v>637016</v>
      </c>
      <c r="D253" s="195" t="s">
        <v>180</v>
      </c>
      <c r="E253" s="180">
        <v>126</v>
      </c>
      <c r="F253" s="180">
        <v>166</v>
      </c>
      <c r="G253" s="180">
        <v>130</v>
      </c>
      <c r="H253" s="180">
        <v>130</v>
      </c>
      <c r="I253" s="180">
        <v>150</v>
      </c>
      <c r="J253" s="151">
        <v>150</v>
      </c>
      <c r="K253" s="153">
        <v>150</v>
      </c>
    </row>
    <row r="254" spans="2:11" ht="15.75">
      <c r="B254" s="345"/>
      <c r="C254" s="195">
        <v>642015</v>
      </c>
      <c r="D254" s="195" t="s">
        <v>19</v>
      </c>
      <c r="E254" s="180">
        <v>0</v>
      </c>
      <c r="F254" s="180">
        <v>131</v>
      </c>
      <c r="G254" s="180">
        <v>200</v>
      </c>
      <c r="H254" s="180">
        <v>200</v>
      </c>
      <c r="I254" s="180">
        <v>120</v>
      </c>
      <c r="J254" s="151">
        <v>100</v>
      </c>
      <c r="K254" s="153">
        <v>100</v>
      </c>
    </row>
    <row r="255" spans="2:11" ht="15.75">
      <c r="B255" s="346"/>
      <c r="C255" s="195">
        <v>624026</v>
      </c>
      <c r="D255" s="195" t="s">
        <v>186</v>
      </c>
      <c r="E255" s="180">
        <v>204</v>
      </c>
      <c r="F255" s="180">
        <v>96</v>
      </c>
      <c r="G255" s="180">
        <v>0</v>
      </c>
      <c r="H255" s="180">
        <v>0</v>
      </c>
      <c r="I255" s="180">
        <v>0</v>
      </c>
      <c r="J255" s="151">
        <v>0</v>
      </c>
      <c r="K255" s="153">
        <v>0</v>
      </c>
    </row>
    <row r="256" spans="2:11" ht="15.75">
      <c r="B256" s="188" t="s">
        <v>233</v>
      </c>
      <c r="C256" s="198"/>
      <c r="D256" s="198"/>
      <c r="E256" s="191">
        <f aca="true" t="shared" si="13" ref="E256:K256">SUM(E242:E255)</f>
        <v>15549</v>
      </c>
      <c r="F256" s="191">
        <f t="shared" si="13"/>
        <v>16796</v>
      </c>
      <c r="G256" s="319">
        <f t="shared" si="13"/>
        <v>14365.350000000002</v>
      </c>
      <c r="H256" s="319">
        <f t="shared" si="13"/>
        <v>14365.350000000002</v>
      </c>
      <c r="I256" s="191">
        <f t="shared" si="13"/>
        <v>14532</v>
      </c>
      <c r="J256" s="191">
        <f t="shared" si="13"/>
        <v>14525</v>
      </c>
      <c r="K256" s="192">
        <f t="shared" si="13"/>
        <v>14541</v>
      </c>
    </row>
    <row r="257" spans="2:11" ht="15.75">
      <c r="B257" s="347" t="s">
        <v>303</v>
      </c>
      <c r="C257" s="67">
        <v>61</v>
      </c>
      <c r="D257" s="67" t="s">
        <v>157</v>
      </c>
      <c r="E257" s="68">
        <v>2197</v>
      </c>
      <c r="F257" s="68">
        <v>1583</v>
      </c>
      <c r="G257" s="68">
        <v>0</v>
      </c>
      <c r="H257" s="68">
        <v>0</v>
      </c>
      <c r="I257" s="68">
        <v>0</v>
      </c>
      <c r="J257" s="151">
        <v>0</v>
      </c>
      <c r="K257" s="153">
        <v>0</v>
      </c>
    </row>
    <row r="258" spans="2:11" ht="15.75">
      <c r="B258" s="348"/>
      <c r="C258" s="67">
        <v>62</v>
      </c>
      <c r="D258" s="67" t="s">
        <v>81</v>
      </c>
      <c r="E258" s="68">
        <v>738</v>
      </c>
      <c r="F258" s="68">
        <v>553</v>
      </c>
      <c r="G258" s="68">
        <v>0</v>
      </c>
      <c r="H258" s="68">
        <v>0</v>
      </c>
      <c r="I258" s="68">
        <v>0</v>
      </c>
      <c r="J258" s="151">
        <v>0</v>
      </c>
      <c r="K258" s="153">
        <v>0</v>
      </c>
    </row>
    <row r="259" spans="2:11" ht="15.75">
      <c r="B259" s="348"/>
      <c r="C259" s="67">
        <v>637016</v>
      </c>
      <c r="D259" s="67" t="s">
        <v>180</v>
      </c>
      <c r="E259" s="68">
        <v>27</v>
      </c>
      <c r="F259" s="68">
        <v>19</v>
      </c>
      <c r="G259" s="68">
        <v>0</v>
      </c>
      <c r="H259" s="68">
        <v>0</v>
      </c>
      <c r="I259" s="68">
        <v>0</v>
      </c>
      <c r="J259" s="151">
        <v>0</v>
      </c>
      <c r="K259" s="153">
        <v>0</v>
      </c>
    </row>
    <row r="260" spans="2:11" ht="17.25" customHeight="1">
      <c r="B260" s="349"/>
      <c r="C260" s="106">
        <v>642026</v>
      </c>
      <c r="D260" s="106" t="s">
        <v>203</v>
      </c>
      <c r="E260" s="107">
        <v>628</v>
      </c>
      <c r="F260" s="107">
        <v>0</v>
      </c>
      <c r="G260" s="107">
        <v>0</v>
      </c>
      <c r="H260" s="107">
        <v>0</v>
      </c>
      <c r="I260" s="107">
        <v>0</v>
      </c>
      <c r="J260" s="205">
        <v>0</v>
      </c>
      <c r="K260" s="206">
        <v>0</v>
      </c>
    </row>
    <row r="261" spans="2:11" ht="15" customHeight="1" thickBot="1">
      <c r="B261" s="207" t="s">
        <v>234</v>
      </c>
      <c r="C261" s="208"/>
      <c r="D261" s="208"/>
      <c r="E261" s="209">
        <f aca="true" t="shared" si="14" ref="E261:K261">SUM(E257:E260)</f>
        <v>3590</v>
      </c>
      <c r="F261" s="209">
        <f t="shared" si="14"/>
        <v>2155</v>
      </c>
      <c r="G261" s="209">
        <f t="shared" si="14"/>
        <v>0</v>
      </c>
      <c r="H261" s="209">
        <f t="shared" si="14"/>
        <v>0</v>
      </c>
      <c r="I261" s="209">
        <f t="shared" si="14"/>
        <v>0</v>
      </c>
      <c r="J261" s="209">
        <f t="shared" si="14"/>
        <v>0</v>
      </c>
      <c r="K261" s="210">
        <f t="shared" si="14"/>
        <v>0</v>
      </c>
    </row>
    <row r="262" spans="2:11" ht="26.25" customHeight="1" thickBot="1">
      <c r="B262" s="211" t="s">
        <v>249</v>
      </c>
      <c r="C262" s="212"/>
      <c r="D262" s="212"/>
      <c r="E262" s="213">
        <f>E261+E256+E241+E235+E209+E189+E176+E173+E159+E152+E148+E124+E109+E106+E95+E90+E80+E70</f>
        <v>466755</v>
      </c>
      <c r="F262" s="213">
        <f>F261+F256+F241+F235+F209+F189+F176+F173+F159+F152+F148+F124+F109+F106+F95+F90+F80+F70+F115</f>
        <v>561096</v>
      </c>
      <c r="G262" s="322">
        <f>G261+G256+G241+G235+G209+G189+G176+G173+G159+G152+G148+G124+G109+G106+G95+G90+G80+G70+G115+G163</f>
        <v>511558.24</v>
      </c>
      <c r="H262" s="322">
        <f>H261+H256+H241+H235+H209+H189+H176+H173+H159+H152+H148+H124+H109+H106+H95+H90+H80+H70+H115+H163</f>
        <v>511558.24</v>
      </c>
      <c r="I262" s="213">
        <f>I261+I256+I241+I235+I209+I189+I176+I173+I159+I152+I148+I124+I109+I106+I95+I90+I80+I70+I115+I163</f>
        <v>517620</v>
      </c>
      <c r="J262" s="213">
        <f>J261+J256+J241+J235+J209+J189+J176+J173+J159+J152+J148+J124+J109+J106+J95+J90+J80+J70+J115+J163</f>
        <v>518594</v>
      </c>
      <c r="K262" s="214">
        <f>K261+K256+K241+K235+K209+K189+K176+K173+K159+K152+K148+K124+K109+K106+K95+K90+K80+K70+K115+K163</f>
        <v>521444</v>
      </c>
    </row>
    <row r="263" spans="2:11" ht="16.5" thickBot="1">
      <c r="B263" s="215" t="s">
        <v>250</v>
      </c>
      <c r="C263" s="216"/>
      <c r="D263" s="216"/>
      <c r="E263" s="217">
        <v>234977</v>
      </c>
      <c r="F263" s="217">
        <v>224884</v>
      </c>
      <c r="G263" s="273">
        <v>217023.8</v>
      </c>
      <c r="H263" s="273">
        <v>217023.8</v>
      </c>
      <c r="I263" s="217">
        <v>212991</v>
      </c>
      <c r="J263" s="217">
        <v>212991</v>
      </c>
      <c r="K263" s="218">
        <v>212991</v>
      </c>
    </row>
    <row r="264" spans="2:11" ht="28.5" customHeight="1" thickBot="1">
      <c r="B264" s="219" t="s">
        <v>251</v>
      </c>
      <c r="C264" s="220"/>
      <c r="D264" s="220"/>
      <c r="E264" s="221">
        <f aca="true" t="shared" si="15" ref="E264:K264">SUM(E262:E263)</f>
        <v>701732</v>
      </c>
      <c r="F264" s="221">
        <f t="shared" si="15"/>
        <v>785980</v>
      </c>
      <c r="G264" s="277">
        <f t="shared" si="15"/>
        <v>728582.04</v>
      </c>
      <c r="H264" s="277">
        <f t="shared" si="15"/>
        <v>728582.04</v>
      </c>
      <c r="I264" s="221">
        <f t="shared" si="15"/>
        <v>730611</v>
      </c>
      <c r="J264" s="221">
        <f t="shared" si="15"/>
        <v>731585</v>
      </c>
      <c r="K264" s="222">
        <f t="shared" si="15"/>
        <v>734435</v>
      </c>
    </row>
    <row r="265" spans="5:9" ht="15.75">
      <c r="E265" s="223"/>
      <c r="F265" s="223"/>
      <c r="G265" s="223"/>
      <c r="H265" s="223"/>
      <c r="I265" s="223"/>
    </row>
  </sheetData>
  <sheetProtection/>
  <mergeCells count="19">
    <mergeCell ref="B8:B68"/>
    <mergeCell ref="B71:B79"/>
    <mergeCell ref="B81:B89"/>
    <mergeCell ref="B91:B94"/>
    <mergeCell ref="B96:B105"/>
    <mergeCell ref="B107:B108"/>
    <mergeCell ref="B110:B114"/>
    <mergeCell ref="B116:B123"/>
    <mergeCell ref="B127:B147"/>
    <mergeCell ref="B149:B151"/>
    <mergeCell ref="B153:B158"/>
    <mergeCell ref="B236:B240"/>
    <mergeCell ref="B242:B255"/>
    <mergeCell ref="B257:B260"/>
    <mergeCell ref="B160:B162"/>
    <mergeCell ref="B164:B172"/>
    <mergeCell ref="B177:B188"/>
    <mergeCell ref="B190:B208"/>
    <mergeCell ref="B210:B2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J66"/>
  <sheetViews>
    <sheetView zoomScalePageLayoutView="0" workbookViewId="0" topLeftCell="A13">
      <selection activeCell="G23" activeCellId="1" sqref="G23 G23:G25"/>
    </sheetView>
  </sheetViews>
  <sheetFormatPr defaultColWidth="9.140625" defaultRowHeight="12.75"/>
  <cols>
    <col min="2" max="2" width="12.8515625" style="0" bestFit="1" customWidth="1"/>
    <col min="3" max="3" width="45.7109375" style="0" customWidth="1"/>
    <col min="4" max="4" width="14.8515625" style="0" bestFit="1" customWidth="1"/>
    <col min="5" max="5" width="12.8515625" style="0" bestFit="1" customWidth="1"/>
    <col min="6" max="6" width="16.7109375" style="0" customWidth="1"/>
    <col min="7" max="7" width="16.8515625" style="0" customWidth="1"/>
    <col min="8" max="8" width="14.7109375" style="0" customWidth="1"/>
    <col min="9" max="9" width="14.57421875" style="0" customWidth="1"/>
    <col min="10" max="10" width="16.00390625" style="0" customWidth="1"/>
  </cols>
  <sheetData>
    <row r="4" ht="20.25">
      <c r="B4" s="1" t="s">
        <v>308</v>
      </c>
    </row>
    <row r="5" ht="20.25">
      <c r="B5" s="1"/>
    </row>
    <row r="6" ht="20.25">
      <c r="B6" s="1"/>
    </row>
    <row r="7" ht="1.5" customHeight="1" thickBot="1"/>
    <row r="8" spans="2:10" ht="15.75">
      <c r="B8" s="49" t="s">
        <v>238</v>
      </c>
      <c r="C8" s="225" t="s">
        <v>294</v>
      </c>
      <c r="D8" s="226" t="s">
        <v>236</v>
      </c>
      <c r="E8" s="227" t="s">
        <v>236</v>
      </c>
      <c r="F8" s="227" t="s">
        <v>237</v>
      </c>
      <c r="G8" s="227" t="s">
        <v>125</v>
      </c>
      <c r="H8" s="227" t="s">
        <v>216</v>
      </c>
      <c r="I8" s="227" t="s">
        <v>215</v>
      </c>
      <c r="J8" s="228" t="s">
        <v>215</v>
      </c>
    </row>
    <row r="9" spans="2:10" ht="15.75">
      <c r="B9" s="229" t="s">
        <v>239</v>
      </c>
      <c r="C9" s="230"/>
      <c r="D9" s="231">
        <v>2010</v>
      </c>
      <c r="E9" s="231">
        <v>2011</v>
      </c>
      <c r="F9" s="231">
        <v>2012</v>
      </c>
      <c r="G9" s="231" t="s">
        <v>126</v>
      </c>
      <c r="H9" s="231">
        <v>2013</v>
      </c>
      <c r="I9" s="231">
        <v>2014</v>
      </c>
      <c r="J9" s="232">
        <v>2015</v>
      </c>
    </row>
    <row r="10" spans="2:10" ht="15.75">
      <c r="B10" s="233">
        <v>712001</v>
      </c>
      <c r="C10" s="234" t="s">
        <v>267</v>
      </c>
      <c r="D10" s="68">
        <v>71100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6">
        <v>0</v>
      </c>
    </row>
    <row r="11" spans="2:10" ht="15.75">
      <c r="B11" s="233">
        <v>713002</v>
      </c>
      <c r="C11" s="234" t="s">
        <v>268</v>
      </c>
      <c r="D11" s="68">
        <v>1780</v>
      </c>
      <c r="E11" s="235">
        <v>0</v>
      </c>
      <c r="F11" s="235">
        <v>0</v>
      </c>
      <c r="G11" s="235">
        <v>0</v>
      </c>
      <c r="H11" s="235">
        <v>0</v>
      </c>
      <c r="I11" s="235">
        <v>0</v>
      </c>
      <c r="J11" s="236">
        <v>0</v>
      </c>
    </row>
    <row r="12" spans="2:10" ht="15.75">
      <c r="B12" s="233">
        <v>716</v>
      </c>
      <c r="C12" s="234" t="s">
        <v>269</v>
      </c>
      <c r="D12" s="68">
        <v>200</v>
      </c>
      <c r="E12" s="235">
        <v>0</v>
      </c>
      <c r="F12" s="235">
        <v>0</v>
      </c>
      <c r="G12" s="235">
        <v>0</v>
      </c>
      <c r="H12" s="235">
        <v>0</v>
      </c>
      <c r="I12" s="235">
        <v>0</v>
      </c>
      <c r="J12" s="236">
        <v>0</v>
      </c>
    </row>
    <row r="13" spans="2:10" ht="15.75">
      <c r="B13" s="233">
        <v>717002</v>
      </c>
      <c r="C13" s="234" t="s">
        <v>270</v>
      </c>
      <c r="D13" s="68">
        <v>320193</v>
      </c>
      <c r="E13" s="235">
        <v>0</v>
      </c>
      <c r="F13" s="235">
        <v>0</v>
      </c>
      <c r="G13" s="235">
        <v>0</v>
      </c>
      <c r="H13" s="235">
        <v>0</v>
      </c>
      <c r="I13" s="235">
        <v>0</v>
      </c>
      <c r="J13" s="236">
        <v>0</v>
      </c>
    </row>
    <row r="14" spans="2:10" ht="15.75">
      <c r="B14" s="233">
        <v>716</v>
      </c>
      <c r="C14" s="234" t="s">
        <v>272</v>
      </c>
      <c r="D14" s="68">
        <v>4133</v>
      </c>
      <c r="E14" s="235">
        <v>0</v>
      </c>
      <c r="F14" s="235">
        <v>0</v>
      </c>
      <c r="G14" s="235">
        <v>0</v>
      </c>
      <c r="H14" s="235">
        <v>0</v>
      </c>
      <c r="I14" s="235">
        <v>0</v>
      </c>
      <c r="J14" s="236">
        <v>0</v>
      </c>
    </row>
    <row r="15" spans="2:10" ht="15.75">
      <c r="B15" s="233">
        <v>714005</v>
      </c>
      <c r="C15" s="234" t="s">
        <v>311</v>
      </c>
      <c r="D15" s="68"/>
      <c r="E15" s="235"/>
      <c r="F15" s="235"/>
      <c r="G15" s="235"/>
      <c r="H15" s="235">
        <v>9100</v>
      </c>
      <c r="I15" s="235"/>
      <c r="J15" s="236"/>
    </row>
    <row r="16" spans="2:10" ht="15.75">
      <c r="B16" s="233">
        <v>714005</v>
      </c>
      <c r="C16" s="234" t="s">
        <v>271</v>
      </c>
      <c r="D16" s="68">
        <v>2300</v>
      </c>
      <c r="E16" s="235">
        <v>0</v>
      </c>
      <c r="F16" s="235">
        <v>0</v>
      </c>
      <c r="G16" s="235">
        <v>0</v>
      </c>
      <c r="H16" s="235">
        <v>0</v>
      </c>
      <c r="I16" s="235">
        <v>0</v>
      </c>
      <c r="J16" s="236">
        <v>0</v>
      </c>
    </row>
    <row r="17" spans="2:10" ht="15.75">
      <c r="B17" s="233">
        <v>717001</v>
      </c>
      <c r="C17" s="234" t="s">
        <v>273</v>
      </c>
      <c r="D17" s="68">
        <v>985635</v>
      </c>
      <c r="E17" s="235">
        <v>0</v>
      </c>
      <c r="F17" s="235">
        <v>0</v>
      </c>
      <c r="G17" s="235">
        <v>0</v>
      </c>
      <c r="H17" s="235">
        <v>0</v>
      </c>
      <c r="I17" s="235">
        <v>0</v>
      </c>
      <c r="J17" s="236">
        <v>0</v>
      </c>
    </row>
    <row r="18" spans="2:10" ht="15.75">
      <c r="B18" s="233">
        <v>717002</v>
      </c>
      <c r="C18" s="234" t="s">
        <v>105</v>
      </c>
      <c r="D18" s="68">
        <v>0</v>
      </c>
      <c r="E18" s="237">
        <v>0</v>
      </c>
      <c r="F18" s="237">
        <v>0</v>
      </c>
      <c r="G18" s="237">
        <v>0</v>
      </c>
      <c r="H18" s="235">
        <v>0</v>
      </c>
      <c r="I18" s="237">
        <v>0</v>
      </c>
      <c r="J18" s="238">
        <v>0</v>
      </c>
    </row>
    <row r="19" spans="2:10" ht="15.75">
      <c r="B19" s="233"/>
      <c r="C19" s="239" t="s">
        <v>106</v>
      </c>
      <c r="D19" s="240">
        <v>0</v>
      </c>
      <c r="E19" s="68">
        <v>0</v>
      </c>
      <c r="F19" s="240">
        <v>0</v>
      </c>
      <c r="G19" s="240">
        <v>0</v>
      </c>
      <c r="H19" s="240">
        <v>285538</v>
      </c>
      <c r="I19" s="240">
        <v>0</v>
      </c>
      <c r="J19" s="241">
        <v>0</v>
      </c>
    </row>
    <row r="20" spans="2:10" ht="15.75">
      <c r="B20" s="233">
        <v>716</v>
      </c>
      <c r="C20" s="239" t="s">
        <v>260</v>
      </c>
      <c r="D20" s="240">
        <v>1500</v>
      </c>
      <c r="E20" s="68">
        <v>2400</v>
      </c>
      <c r="F20" s="240">
        <v>0</v>
      </c>
      <c r="G20" s="240">
        <v>0</v>
      </c>
      <c r="H20" s="240"/>
      <c r="I20" s="240">
        <v>0</v>
      </c>
      <c r="J20" s="241">
        <v>0</v>
      </c>
    </row>
    <row r="21" spans="2:10" ht="15.75">
      <c r="B21" s="233">
        <v>717001</v>
      </c>
      <c r="C21" s="239" t="s">
        <v>293</v>
      </c>
      <c r="D21" s="242">
        <v>0</v>
      </c>
      <c r="E21" s="68">
        <v>2900</v>
      </c>
      <c r="F21" s="242">
        <v>0</v>
      </c>
      <c r="G21" s="242">
        <v>0</v>
      </c>
      <c r="H21" s="240">
        <v>0</v>
      </c>
      <c r="I21" s="242">
        <v>0</v>
      </c>
      <c r="J21" s="243">
        <v>0</v>
      </c>
    </row>
    <row r="22" spans="2:10" ht="15.75">
      <c r="B22" s="233">
        <v>717001</v>
      </c>
      <c r="C22" s="239" t="s">
        <v>253</v>
      </c>
      <c r="D22" s="240">
        <v>0</v>
      </c>
      <c r="E22" s="68">
        <v>0</v>
      </c>
      <c r="F22" s="287">
        <v>13973.83</v>
      </c>
      <c r="G22" s="287">
        <v>13973.83</v>
      </c>
      <c r="H22" s="242">
        <v>0</v>
      </c>
      <c r="I22" s="68">
        <v>0</v>
      </c>
      <c r="J22" s="69">
        <v>0</v>
      </c>
    </row>
    <row r="23" spans="2:10" ht="15.75">
      <c r="B23" s="233">
        <v>717001</v>
      </c>
      <c r="C23" s="244" t="s">
        <v>254</v>
      </c>
      <c r="D23" s="240">
        <v>0</v>
      </c>
      <c r="E23" s="68">
        <v>0</v>
      </c>
      <c r="F23" s="287">
        <v>309163.7</v>
      </c>
      <c r="G23" s="287">
        <v>309163.7</v>
      </c>
      <c r="H23" s="151"/>
      <c r="I23" s="68">
        <v>0</v>
      </c>
      <c r="J23" s="69">
        <v>0</v>
      </c>
    </row>
    <row r="24" spans="2:10" ht="15.75">
      <c r="B24" s="233">
        <v>717002</v>
      </c>
      <c r="C24" s="239" t="s">
        <v>255</v>
      </c>
      <c r="D24" s="151">
        <v>0</v>
      </c>
      <c r="E24" s="68">
        <v>0</v>
      </c>
      <c r="F24" s="287">
        <v>137112.66</v>
      </c>
      <c r="G24" s="287">
        <v>137112.66</v>
      </c>
      <c r="H24" s="242">
        <v>0</v>
      </c>
      <c r="I24" s="68">
        <v>0</v>
      </c>
      <c r="J24" s="69">
        <v>0</v>
      </c>
    </row>
    <row r="25" spans="2:10" ht="15.75">
      <c r="B25" s="233">
        <v>713004</v>
      </c>
      <c r="C25" s="239" t="s">
        <v>318</v>
      </c>
      <c r="D25" s="151"/>
      <c r="E25" s="68"/>
      <c r="F25" s="287">
        <v>38011.2</v>
      </c>
      <c r="G25" s="287">
        <v>38011.2</v>
      </c>
      <c r="H25" s="242"/>
      <c r="I25" s="68"/>
      <c r="J25" s="69"/>
    </row>
    <row r="26" spans="2:10" ht="15.75">
      <c r="B26" s="233">
        <v>714004</v>
      </c>
      <c r="C26" s="239" t="s">
        <v>319</v>
      </c>
      <c r="D26" s="151"/>
      <c r="E26" s="68"/>
      <c r="F26" s="68">
        <v>50180</v>
      </c>
      <c r="G26" s="68">
        <v>50180</v>
      </c>
      <c r="H26" s="242"/>
      <c r="I26" s="68"/>
      <c r="J26" s="69"/>
    </row>
    <row r="27" spans="2:10" ht="15.75">
      <c r="B27" s="233">
        <v>714004</v>
      </c>
      <c r="C27" s="239" t="s">
        <v>320</v>
      </c>
      <c r="D27" s="151"/>
      <c r="E27" s="68"/>
      <c r="F27" s="68">
        <v>14376</v>
      </c>
      <c r="G27" s="68">
        <v>14376</v>
      </c>
      <c r="H27" s="242"/>
      <c r="I27" s="68"/>
      <c r="J27" s="69"/>
    </row>
    <row r="28" spans="2:10" ht="15.75">
      <c r="B28" s="233">
        <v>713005</v>
      </c>
      <c r="C28" s="239" t="s">
        <v>321</v>
      </c>
      <c r="D28" s="151"/>
      <c r="E28" s="68"/>
      <c r="F28" s="68">
        <v>20160</v>
      </c>
      <c r="G28" s="68">
        <v>20160</v>
      </c>
      <c r="H28" s="242"/>
      <c r="I28" s="68"/>
      <c r="J28" s="69"/>
    </row>
    <row r="29" spans="2:10" ht="15.75">
      <c r="B29" s="233">
        <v>714004</v>
      </c>
      <c r="C29" s="239" t="s">
        <v>322</v>
      </c>
      <c r="D29" s="151"/>
      <c r="E29" s="68"/>
      <c r="F29" s="68">
        <v>16800</v>
      </c>
      <c r="G29" s="68">
        <v>16800</v>
      </c>
      <c r="H29" s="242"/>
      <c r="I29" s="68"/>
      <c r="J29" s="69"/>
    </row>
    <row r="30" spans="2:10" ht="15.75">
      <c r="B30" s="233">
        <v>717005</v>
      </c>
      <c r="C30" s="245" t="s">
        <v>256</v>
      </c>
      <c r="D30" s="240">
        <v>0</v>
      </c>
      <c r="E30" s="68">
        <v>0</v>
      </c>
      <c r="F30" s="68">
        <v>2610</v>
      </c>
      <c r="G30" s="68">
        <v>2610</v>
      </c>
      <c r="H30" s="246">
        <v>0</v>
      </c>
      <c r="I30" s="68">
        <v>0</v>
      </c>
      <c r="J30" s="69">
        <v>0</v>
      </c>
    </row>
    <row r="31" spans="2:10" ht="15.75">
      <c r="B31" s="233">
        <v>717005</v>
      </c>
      <c r="C31" s="245" t="s">
        <v>257</v>
      </c>
      <c r="D31" s="240">
        <v>0</v>
      </c>
      <c r="E31" s="68">
        <v>0</v>
      </c>
      <c r="F31" s="68">
        <v>1919</v>
      </c>
      <c r="G31" s="68">
        <v>1919</v>
      </c>
      <c r="H31" s="246">
        <v>0</v>
      </c>
      <c r="I31" s="68">
        <v>0</v>
      </c>
      <c r="J31" s="69">
        <v>0</v>
      </c>
    </row>
    <row r="32" spans="2:10" ht="15.75">
      <c r="B32" s="233">
        <v>711001</v>
      </c>
      <c r="C32" s="245" t="s">
        <v>261</v>
      </c>
      <c r="D32" s="240">
        <v>0</v>
      </c>
      <c r="E32" s="68">
        <v>9089</v>
      </c>
      <c r="F32" s="68">
        <v>0</v>
      </c>
      <c r="G32" s="68">
        <v>0</v>
      </c>
      <c r="H32" s="247">
        <v>0</v>
      </c>
      <c r="I32" s="68">
        <v>0</v>
      </c>
      <c r="J32" s="69">
        <v>0</v>
      </c>
    </row>
    <row r="33" spans="2:10" ht="15.75">
      <c r="B33" s="233">
        <v>723001</v>
      </c>
      <c r="C33" s="245" t="s">
        <v>262</v>
      </c>
      <c r="D33" s="240">
        <v>0</v>
      </c>
      <c r="E33" s="68">
        <v>5000</v>
      </c>
      <c r="F33" s="68">
        <v>0</v>
      </c>
      <c r="G33" s="68">
        <v>0</v>
      </c>
      <c r="H33" s="247">
        <v>0</v>
      </c>
      <c r="I33" s="68">
        <v>0</v>
      </c>
      <c r="J33" s="69">
        <v>0</v>
      </c>
    </row>
    <row r="34" spans="2:10" ht="15.75">
      <c r="B34" s="233">
        <v>717002</v>
      </c>
      <c r="C34" s="245" t="s">
        <v>263</v>
      </c>
      <c r="D34" s="240">
        <v>0</v>
      </c>
      <c r="E34" s="68">
        <v>8083</v>
      </c>
      <c r="F34" s="68">
        <v>0</v>
      </c>
      <c r="G34" s="68">
        <v>0</v>
      </c>
      <c r="H34" s="247">
        <v>0</v>
      </c>
      <c r="I34" s="68">
        <v>0</v>
      </c>
      <c r="J34" s="69">
        <v>0</v>
      </c>
    </row>
    <row r="35" spans="2:10" ht="15.75">
      <c r="B35" s="233">
        <v>717002</v>
      </c>
      <c r="C35" s="245" t="s">
        <v>265</v>
      </c>
      <c r="D35" s="240">
        <v>0</v>
      </c>
      <c r="E35" s="68">
        <v>11412</v>
      </c>
      <c r="F35" s="68">
        <v>0</v>
      </c>
      <c r="G35" s="68">
        <v>0</v>
      </c>
      <c r="H35" s="247">
        <v>0</v>
      </c>
      <c r="I35" s="68">
        <v>0</v>
      </c>
      <c r="J35" s="69">
        <v>0</v>
      </c>
    </row>
    <row r="36" spans="2:10" ht="15.75">
      <c r="B36" s="233">
        <v>717001</v>
      </c>
      <c r="C36" s="245" t="s">
        <v>266</v>
      </c>
      <c r="D36" s="240">
        <v>0</v>
      </c>
      <c r="E36" s="68">
        <v>196</v>
      </c>
      <c r="F36" s="68">
        <v>0</v>
      </c>
      <c r="G36" s="68">
        <v>0</v>
      </c>
      <c r="H36" s="247">
        <v>0</v>
      </c>
      <c r="I36" s="68">
        <v>0</v>
      </c>
      <c r="J36" s="69">
        <v>0</v>
      </c>
    </row>
    <row r="37" spans="2:10" ht="15.75">
      <c r="B37" s="233">
        <v>717001</v>
      </c>
      <c r="C37" s="245" t="s">
        <v>264</v>
      </c>
      <c r="D37" s="240">
        <v>0</v>
      </c>
      <c r="E37" s="68">
        <v>353816</v>
      </c>
      <c r="F37" s="68">
        <v>0</v>
      </c>
      <c r="G37" s="68">
        <v>0</v>
      </c>
      <c r="H37" s="247">
        <v>0</v>
      </c>
      <c r="I37" s="68">
        <v>0</v>
      </c>
      <c r="J37" s="69">
        <v>0</v>
      </c>
    </row>
    <row r="38" spans="2:10" ht="15.75">
      <c r="B38" s="233">
        <v>714004</v>
      </c>
      <c r="C38" s="248" t="s">
        <v>258</v>
      </c>
      <c r="D38" s="68">
        <v>0</v>
      </c>
      <c r="E38" s="68">
        <v>0</v>
      </c>
      <c r="F38" s="68">
        <v>3800</v>
      </c>
      <c r="G38" s="68">
        <v>3800</v>
      </c>
      <c r="H38" s="247">
        <v>0</v>
      </c>
      <c r="I38" s="68">
        <v>0</v>
      </c>
      <c r="J38" s="69">
        <v>0</v>
      </c>
    </row>
    <row r="39" spans="2:10" ht="16.5" thickBot="1">
      <c r="B39" s="249"/>
      <c r="C39" s="250" t="s">
        <v>259</v>
      </c>
      <c r="D39" s="251">
        <f aca="true" t="shared" si="0" ref="D39:J39">SUM(D10:D38)</f>
        <v>1386841</v>
      </c>
      <c r="E39" s="251">
        <f t="shared" si="0"/>
        <v>392896</v>
      </c>
      <c r="F39" s="288">
        <f t="shared" si="0"/>
        <v>608106.3900000001</v>
      </c>
      <c r="G39" s="288">
        <f t="shared" si="0"/>
        <v>608106.3900000001</v>
      </c>
      <c r="H39" s="251">
        <f t="shared" si="0"/>
        <v>294638</v>
      </c>
      <c r="I39" s="251">
        <f t="shared" si="0"/>
        <v>0</v>
      </c>
      <c r="J39" s="251">
        <f t="shared" si="0"/>
        <v>0</v>
      </c>
    </row>
    <row r="45" spans="4:7" ht="12.75">
      <c r="D45" s="261"/>
      <c r="E45" s="262"/>
      <c r="F45" s="263"/>
      <c r="G45" s="263"/>
    </row>
    <row r="46" spans="4:7" ht="12.75">
      <c r="D46" s="261"/>
      <c r="E46" s="262"/>
      <c r="F46" s="262"/>
      <c r="G46" s="262"/>
    </row>
    <row r="47" spans="4:7" ht="12.75">
      <c r="D47" s="264"/>
      <c r="E47" s="262"/>
      <c r="F47" s="262"/>
      <c r="G47" s="262"/>
    </row>
    <row r="48" spans="4:7" ht="12.75">
      <c r="D48" s="264"/>
      <c r="E48" s="262"/>
      <c r="F48" s="262"/>
      <c r="G48" s="262"/>
    </row>
    <row r="49" spans="4:7" ht="12.75">
      <c r="D49" s="265"/>
      <c r="E49" s="262"/>
      <c r="F49" s="262"/>
      <c r="G49" s="262"/>
    </row>
    <row r="50" spans="4:7" ht="12.75">
      <c r="D50" s="265"/>
      <c r="E50" s="262"/>
      <c r="F50" s="262"/>
      <c r="G50" s="262"/>
    </row>
    <row r="51" spans="4:7" ht="12.75">
      <c r="D51" s="265"/>
      <c r="E51" s="262"/>
      <c r="F51" s="262"/>
      <c r="G51" s="262"/>
    </row>
    <row r="52" spans="4:7" ht="12.75">
      <c r="D52" s="265"/>
      <c r="E52" s="262"/>
      <c r="F52" s="262"/>
      <c r="G52" s="262"/>
    </row>
    <row r="53" spans="4:7" ht="12.75">
      <c r="D53" s="265"/>
      <c r="E53" s="262"/>
      <c r="F53" s="262"/>
      <c r="G53" s="262"/>
    </row>
    <row r="54" spans="4:7" ht="12.75">
      <c r="D54" s="265"/>
      <c r="E54" s="262"/>
      <c r="F54" s="262"/>
      <c r="G54" s="262"/>
    </row>
    <row r="55" spans="4:7" ht="12.75">
      <c r="D55" s="296"/>
      <c r="E55" s="262"/>
      <c r="F55" s="262"/>
      <c r="G55" s="262"/>
    </row>
    <row r="56" spans="4:7" ht="12.75">
      <c r="D56" s="261"/>
      <c r="E56" s="297"/>
      <c r="F56" s="298"/>
      <c r="G56" s="298"/>
    </row>
    <row r="57" spans="4:7" ht="12.75">
      <c r="D57" s="296"/>
      <c r="E57" s="262"/>
      <c r="F57" s="262"/>
      <c r="G57" s="262"/>
    </row>
    <row r="58" spans="4:7" ht="12.75">
      <c r="D58" s="296"/>
      <c r="E58" s="262"/>
      <c r="F58" s="262"/>
      <c r="G58" s="262"/>
    </row>
    <row r="59" spans="4:7" ht="12.75">
      <c r="D59" s="296"/>
      <c r="E59" s="262"/>
      <c r="F59" s="263"/>
      <c r="G59" s="263"/>
    </row>
    <row r="60" spans="4:7" ht="12.75">
      <c r="D60" s="296"/>
      <c r="E60" s="262"/>
      <c r="F60" s="263"/>
      <c r="G60" s="263"/>
    </row>
    <row r="61" spans="4:7" ht="12.75">
      <c r="D61" s="299"/>
      <c r="E61" s="300"/>
      <c r="F61" s="300"/>
      <c r="G61" s="300"/>
    </row>
    <row r="62" spans="4:7" ht="12.75">
      <c r="D62" s="299"/>
      <c r="E62" s="300"/>
      <c r="F62" s="300"/>
      <c r="G62" s="300"/>
    </row>
    <row r="63" spans="4:7" ht="12.75">
      <c r="D63" s="299"/>
      <c r="E63" s="300"/>
      <c r="F63" s="300"/>
      <c r="G63" s="300"/>
    </row>
    <row r="64" spans="4:7" ht="12.75">
      <c r="D64" s="264"/>
      <c r="E64" s="301"/>
      <c r="F64" s="301"/>
      <c r="G64" s="301"/>
    </row>
    <row r="65" spans="4:7" ht="12.75">
      <c r="D65" s="296"/>
      <c r="E65" s="302"/>
      <c r="F65" s="302"/>
      <c r="G65" s="302"/>
    </row>
    <row r="66" spans="4:7" ht="12.75">
      <c r="D66" s="261"/>
      <c r="E66" s="303"/>
      <c r="F66" s="303"/>
      <c r="G66" s="30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M42"/>
  <sheetViews>
    <sheetView zoomScalePageLayoutView="0" workbookViewId="0" topLeftCell="A25">
      <selection activeCell="G13" sqref="G13"/>
    </sheetView>
  </sheetViews>
  <sheetFormatPr defaultColWidth="9.140625" defaultRowHeight="12.75"/>
  <cols>
    <col min="3" max="3" width="26.57421875" style="0" customWidth="1"/>
    <col min="4" max="4" width="13.57421875" style="0" customWidth="1"/>
    <col min="5" max="5" width="13.421875" style="0" customWidth="1"/>
    <col min="6" max="6" width="15.8515625" style="0" customWidth="1"/>
    <col min="7" max="7" width="17.00390625" style="0" customWidth="1"/>
    <col min="8" max="8" width="15.421875" style="0" customWidth="1"/>
    <col min="9" max="9" width="13.57421875" style="0" customWidth="1"/>
    <col min="10" max="10" width="12.8515625" style="0" customWidth="1"/>
    <col min="11" max="11" width="25.140625" style="0" customWidth="1"/>
    <col min="12" max="12" width="13.421875" style="0" customWidth="1"/>
    <col min="13" max="13" width="14.7109375" style="0" customWidth="1"/>
    <col min="14" max="14" width="16.7109375" style="0" customWidth="1"/>
    <col min="15" max="15" width="16.00390625" style="0" customWidth="1"/>
    <col min="16" max="16" width="13.140625" style="0" customWidth="1"/>
    <col min="17" max="17" width="12.00390625" style="0" customWidth="1"/>
    <col min="18" max="18" width="12.8515625" style="0" customWidth="1"/>
  </cols>
  <sheetData>
    <row r="2" spans="3:18" ht="20.25">
      <c r="C2" s="359" t="s">
        <v>348</v>
      </c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</row>
    <row r="3" spans="3:18" ht="12.75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5" ht="13.5" thickBot="1"/>
    <row r="6" spans="3:10" ht="15">
      <c r="C6" s="6"/>
      <c r="D6" s="7" t="s">
        <v>236</v>
      </c>
      <c r="E6" s="8" t="s">
        <v>236</v>
      </c>
      <c r="F6" s="8" t="s">
        <v>237</v>
      </c>
      <c r="G6" s="8" t="s">
        <v>125</v>
      </c>
      <c r="H6" s="8" t="s">
        <v>216</v>
      </c>
      <c r="I6" s="8" t="s">
        <v>215</v>
      </c>
      <c r="J6" s="8" t="s">
        <v>215</v>
      </c>
    </row>
    <row r="7" spans="3:10" ht="15.75" thickBot="1">
      <c r="C7" s="9"/>
      <c r="D7" s="9">
        <v>2010</v>
      </c>
      <c r="E7" s="9">
        <v>2011</v>
      </c>
      <c r="F7" s="9">
        <v>2012</v>
      </c>
      <c r="G7" s="9" t="s">
        <v>126</v>
      </c>
      <c r="H7" s="9">
        <v>2013</v>
      </c>
      <c r="I7" s="9">
        <v>2014</v>
      </c>
      <c r="J7" s="9">
        <v>2015</v>
      </c>
    </row>
    <row r="8" spans="3:10" ht="15">
      <c r="C8" s="14" t="s">
        <v>25</v>
      </c>
      <c r="D8" s="22"/>
      <c r="E8" s="22"/>
      <c r="F8" s="22"/>
      <c r="G8" s="22"/>
      <c r="H8" s="22"/>
      <c r="I8" s="15"/>
      <c r="J8" s="15"/>
    </row>
    <row r="9" spans="3:39" ht="15">
      <c r="C9" s="14" t="s">
        <v>40</v>
      </c>
      <c r="D9" s="23">
        <f>'bezne výdavky'!E262</f>
        <v>466755</v>
      </c>
      <c r="E9" s="23">
        <f>'bezne výdavky'!F262</f>
        <v>561096</v>
      </c>
      <c r="F9" s="285">
        <f>'bezne výdavky'!G262</f>
        <v>511558.24</v>
      </c>
      <c r="G9" s="285">
        <f>'bezne výdavky'!H262</f>
        <v>511558.24</v>
      </c>
      <c r="H9" s="23">
        <f>'bezne výdavky'!I262</f>
        <v>517620</v>
      </c>
      <c r="I9" s="23">
        <f>'bezne výdavky'!J262</f>
        <v>518594</v>
      </c>
      <c r="J9" s="23">
        <f>'bezne výdavky'!K262</f>
        <v>521444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</row>
    <row r="10" spans="3:39" ht="15">
      <c r="C10" s="14" t="s">
        <v>252</v>
      </c>
      <c r="D10" s="23">
        <f>'bezne výdavky'!E263</f>
        <v>234977</v>
      </c>
      <c r="E10" s="23">
        <f>'bezne výdavky'!F263</f>
        <v>224884</v>
      </c>
      <c r="F10" s="285">
        <f>'bezne výdavky'!G263</f>
        <v>217023.8</v>
      </c>
      <c r="G10" s="285">
        <f>'bezne výdavky'!H263</f>
        <v>217023.8</v>
      </c>
      <c r="H10" s="23">
        <f>'bezne výdavky'!I263</f>
        <v>212991</v>
      </c>
      <c r="I10" s="23">
        <f>'bezne výdavky'!J263</f>
        <v>212991</v>
      </c>
      <c r="J10" s="23">
        <f>'bezne výdavky'!K263</f>
        <v>212991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</row>
    <row r="11" spans="3:39" ht="14.25">
      <c r="C11" s="17" t="s">
        <v>35</v>
      </c>
      <c r="D11" s="28">
        <f aca="true" t="shared" si="0" ref="D11:J11">SUM(D9:D10)</f>
        <v>701732</v>
      </c>
      <c r="E11" s="28">
        <f t="shared" si="0"/>
        <v>785980</v>
      </c>
      <c r="F11" s="278">
        <f t="shared" si="0"/>
        <v>728582.04</v>
      </c>
      <c r="G11" s="278">
        <f t="shared" si="0"/>
        <v>728582.04</v>
      </c>
      <c r="H11" s="278">
        <f t="shared" si="0"/>
        <v>730611</v>
      </c>
      <c r="I11" s="28">
        <f t="shared" si="0"/>
        <v>731585</v>
      </c>
      <c r="J11" s="28">
        <f t="shared" si="0"/>
        <v>734435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</row>
    <row r="12" spans="3:39" ht="15">
      <c r="C12" s="2"/>
      <c r="D12" s="29"/>
      <c r="E12" s="29"/>
      <c r="F12" s="29"/>
      <c r="G12" s="29"/>
      <c r="H12" s="29"/>
      <c r="I12" s="29"/>
      <c r="J12" s="2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</row>
    <row r="13" spans="3:39" ht="14.25">
      <c r="C13" s="14" t="s">
        <v>27</v>
      </c>
      <c r="D13" s="30">
        <f>'Kap.výd'!D39</f>
        <v>1386841</v>
      </c>
      <c r="E13" s="30">
        <f>'Kap.výd'!E39</f>
        <v>392896</v>
      </c>
      <c r="F13" s="289">
        <f>'Kap.výd'!F39</f>
        <v>608106.3900000001</v>
      </c>
      <c r="G13" s="289">
        <f>'Kap.výd'!G39</f>
        <v>608106.3900000001</v>
      </c>
      <c r="H13" s="30">
        <f>'Kap.výd'!H39</f>
        <v>294638</v>
      </c>
      <c r="I13" s="30">
        <f>'Kap.výd'!I39</f>
        <v>0</v>
      </c>
      <c r="J13" s="30">
        <f>'Kap.výd'!J39</f>
        <v>0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</row>
    <row r="14" spans="3:39" ht="15">
      <c r="C14" s="14"/>
      <c r="D14" s="23"/>
      <c r="E14" s="23"/>
      <c r="F14" s="23"/>
      <c r="G14" s="23"/>
      <c r="H14" s="23"/>
      <c r="I14" s="23"/>
      <c r="J14" s="23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</row>
    <row r="15" spans="3:39" ht="15">
      <c r="C15" s="19" t="s">
        <v>76</v>
      </c>
      <c r="D15" s="23">
        <v>6502</v>
      </c>
      <c r="E15" s="23">
        <v>31064</v>
      </c>
      <c r="F15" s="23">
        <v>6633</v>
      </c>
      <c r="G15" s="23">
        <v>6633</v>
      </c>
      <c r="H15" s="23">
        <v>6640</v>
      </c>
      <c r="I15" s="23">
        <v>6640</v>
      </c>
      <c r="J15" s="23">
        <v>6640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</row>
    <row r="16" spans="3:39" ht="15">
      <c r="C16" s="19" t="s">
        <v>274</v>
      </c>
      <c r="D16" s="23"/>
      <c r="E16" s="23"/>
      <c r="F16" s="23">
        <v>766</v>
      </c>
      <c r="G16" s="23">
        <v>766</v>
      </c>
      <c r="H16" s="23"/>
      <c r="I16" s="23"/>
      <c r="J16" s="23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3:39" ht="15">
      <c r="C17" s="19" t="s">
        <v>275</v>
      </c>
      <c r="D17" s="23"/>
      <c r="E17" s="23">
        <v>68730</v>
      </c>
      <c r="F17" s="285">
        <v>20940.14</v>
      </c>
      <c r="G17" s="285">
        <v>20940.14</v>
      </c>
      <c r="H17" s="23">
        <v>21200</v>
      </c>
      <c r="I17" s="23">
        <v>21300</v>
      </c>
      <c r="J17" s="23">
        <v>21400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</row>
    <row r="18" spans="3:39" ht="14.25">
      <c r="C18" s="20" t="s">
        <v>101</v>
      </c>
      <c r="D18" s="25">
        <f aca="true" t="shared" si="1" ref="D18:J18">SUM(D15:D17)</f>
        <v>6502</v>
      </c>
      <c r="E18" s="25">
        <f t="shared" si="1"/>
        <v>99794</v>
      </c>
      <c r="F18" s="280">
        <f t="shared" si="1"/>
        <v>28339.14</v>
      </c>
      <c r="G18" s="280">
        <f t="shared" si="1"/>
        <v>28339.14</v>
      </c>
      <c r="H18" s="25">
        <f t="shared" si="1"/>
        <v>27840</v>
      </c>
      <c r="I18" s="25">
        <f t="shared" si="1"/>
        <v>27940</v>
      </c>
      <c r="J18" s="25">
        <f t="shared" si="1"/>
        <v>28040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</row>
    <row r="19" spans="3:39" ht="15" thickBot="1">
      <c r="C19" s="21" t="s">
        <v>43</v>
      </c>
      <c r="D19" s="35">
        <f>D11+D13+D18</f>
        <v>2095075</v>
      </c>
      <c r="E19" s="35">
        <f aca="true" t="shared" si="2" ref="E19:J19">E11+E13+E18</f>
        <v>1278670</v>
      </c>
      <c r="F19" s="286">
        <f t="shared" si="2"/>
        <v>1365027.57</v>
      </c>
      <c r="G19" s="286">
        <f t="shared" si="2"/>
        <v>1365027.57</v>
      </c>
      <c r="H19" s="35">
        <f t="shared" si="2"/>
        <v>1053089</v>
      </c>
      <c r="I19" s="35">
        <f t="shared" si="2"/>
        <v>759525</v>
      </c>
      <c r="J19" s="35">
        <f t="shared" si="2"/>
        <v>762475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3:39" ht="14.25">
      <c r="C20" s="304"/>
      <c r="D20" s="305"/>
      <c r="E20" s="305"/>
      <c r="F20" s="306"/>
      <c r="G20" s="306"/>
      <c r="H20" s="305"/>
      <c r="I20" s="305"/>
      <c r="J20" s="30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</row>
    <row r="21" spans="3:39" ht="15" thickBot="1">
      <c r="C21" s="304"/>
      <c r="D21" s="305"/>
      <c r="E21" s="305"/>
      <c r="F21" s="306"/>
      <c r="G21" s="306"/>
      <c r="H21" s="305"/>
      <c r="I21" s="305"/>
      <c r="J21" s="305"/>
      <c r="K21" s="305"/>
      <c r="L21" s="307"/>
      <c r="M21" s="307"/>
      <c r="N21" s="308"/>
      <c r="O21" s="308"/>
      <c r="P21" s="307"/>
      <c r="Q21" s="307"/>
      <c r="R21" s="30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3:39" ht="15">
      <c r="C22" s="8"/>
      <c r="D22" s="6" t="s">
        <v>236</v>
      </c>
      <c r="E22" s="7" t="s">
        <v>236</v>
      </c>
      <c r="F22" s="8" t="s">
        <v>237</v>
      </c>
      <c r="G22" s="8" t="s">
        <v>125</v>
      </c>
      <c r="H22" s="8" t="s">
        <v>216</v>
      </c>
      <c r="I22" s="8" t="s">
        <v>215</v>
      </c>
      <c r="J22" s="8" t="s">
        <v>215</v>
      </c>
      <c r="K22" s="305"/>
      <c r="L22" s="307"/>
      <c r="M22" s="307"/>
      <c r="N22" s="308"/>
      <c r="O22" s="308"/>
      <c r="P22" s="307"/>
      <c r="Q22" s="307"/>
      <c r="R22" s="30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3:39" ht="15.75" thickBot="1">
      <c r="C23" s="9"/>
      <c r="D23" s="9">
        <v>2010</v>
      </c>
      <c r="E23" s="9">
        <v>2011</v>
      </c>
      <c r="F23" s="9">
        <v>2012</v>
      </c>
      <c r="G23" s="9" t="s">
        <v>126</v>
      </c>
      <c r="H23" s="9">
        <v>2013</v>
      </c>
      <c r="I23" s="9">
        <v>2014</v>
      </c>
      <c r="J23" s="9">
        <v>2015</v>
      </c>
      <c r="K23" s="305"/>
      <c r="L23" s="307"/>
      <c r="M23" s="307"/>
      <c r="N23" s="308"/>
      <c r="O23" s="308"/>
      <c r="P23" s="307"/>
      <c r="Q23" s="307"/>
      <c r="R23" s="30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3:39" ht="15">
      <c r="C24" s="16" t="s">
        <v>24</v>
      </c>
      <c r="D24" s="18"/>
      <c r="E24" s="18"/>
      <c r="F24" s="18"/>
      <c r="G24" s="18"/>
      <c r="H24" s="5"/>
      <c r="I24" s="5"/>
      <c r="J24" s="10"/>
      <c r="K24" s="305"/>
      <c r="L24" s="307"/>
      <c r="M24" s="307"/>
      <c r="N24" s="308"/>
      <c r="O24" s="308"/>
      <c r="P24" s="307"/>
      <c r="Q24" s="307"/>
      <c r="R24" s="30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3:39" ht="15">
      <c r="C25" s="24" t="s">
        <v>304</v>
      </c>
      <c r="D25" s="25">
        <v>745734</v>
      </c>
      <c r="E25" s="25">
        <v>745055</v>
      </c>
      <c r="F25" s="25">
        <f>príjmy!F81</f>
        <v>754704.39</v>
      </c>
      <c r="G25" s="25">
        <f>príjmy!G81</f>
        <v>754704.39</v>
      </c>
      <c r="H25" s="23"/>
      <c r="I25" s="23"/>
      <c r="J25" s="26"/>
      <c r="K25" s="305"/>
      <c r="L25" s="307"/>
      <c r="M25" s="307"/>
      <c r="N25" s="308"/>
      <c r="O25" s="308"/>
      <c r="P25" s="307"/>
      <c r="Q25" s="307"/>
      <c r="R25" s="30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</row>
    <row r="26" spans="3:39" ht="15">
      <c r="C26" s="24" t="s">
        <v>305</v>
      </c>
      <c r="D26" s="25">
        <v>20</v>
      </c>
      <c r="E26" s="25">
        <v>5</v>
      </c>
      <c r="F26" s="25">
        <v>2131</v>
      </c>
      <c r="G26" s="25">
        <v>2131</v>
      </c>
      <c r="H26" s="23"/>
      <c r="I26" s="23"/>
      <c r="J26" s="26"/>
      <c r="K26" s="305"/>
      <c r="L26" s="307"/>
      <c r="M26" s="307"/>
      <c r="N26" s="308"/>
      <c r="O26" s="308"/>
      <c r="P26" s="307"/>
      <c r="Q26" s="307"/>
      <c r="R26" s="30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</row>
    <row r="27" spans="3:39" ht="14.25">
      <c r="C27" s="3" t="s">
        <v>35</v>
      </c>
      <c r="D27" s="28">
        <f>SUM(D25:D26)</f>
        <v>745754</v>
      </c>
      <c r="E27" s="28">
        <f>SUM(E25:E26)</f>
        <v>745060</v>
      </c>
      <c r="F27" s="28">
        <f>SUM(F25:F26)</f>
        <v>756835.39</v>
      </c>
      <c r="G27" s="28">
        <f>SUM(G25:G26)</f>
        <v>756835.39</v>
      </c>
      <c r="H27" s="28">
        <f>príjmy!H81</f>
        <v>757587</v>
      </c>
      <c r="I27" s="28">
        <f>príjmy!I81</f>
        <v>759525</v>
      </c>
      <c r="J27" s="28">
        <f>príjmy!J81</f>
        <v>762475</v>
      </c>
      <c r="K27" s="305"/>
      <c r="L27" s="307"/>
      <c r="M27" s="307"/>
      <c r="N27" s="308"/>
      <c r="O27" s="308"/>
      <c r="P27" s="307"/>
      <c r="Q27" s="307"/>
      <c r="R27" s="30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3:39" ht="15">
      <c r="C28" s="29"/>
      <c r="D28" s="23"/>
      <c r="E28" s="23"/>
      <c r="F28" s="23"/>
      <c r="G28" s="23"/>
      <c r="H28" s="23"/>
      <c r="I28" s="23"/>
      <c r="J28" s="26"/>
      <c r="K28" s="305"/>
      <c r="L28" s="307"/>
      <c r="M28" s="307"/>
      <c r="N28" s="308"/>
      <c r="O28" s="308"/>
      <c r="P28" s="307"/>
      <c r="Q28" s="307"/>
      <c r="R28" s="30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3:39" ht="14.25">
      <c r="C29" s="24"/>
      <c r="D29" s="25"/>
      <c r="E29" s="25"/>
      <c r="F29" s="25"/>
      <c r="G29" s="25"/>
      <c r="H29" s="25"/>
      <c r="I29" s="25"/>
      <c r="J29" s="31"/>
      <c r="K29" s="305"/>
      <c r="L29" s="307"/>
      <c r="M29" s="307"/>
      <c r="N29" s="308"/>
      <c r="O29" s="308"/>
      <c r="P29" s="307"/>
      <c r="Q29" s="307"/>
      <c r="R29" s="30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3:39" ht="14.25">
      <c r="C30" s="24" t="s">
        <v>26</v>
      </c>
      <c r="D30" s="25">
        <f>príjmy!D91</f>
        <v>1117796</v>
      </c>
      <c r="E30" s="25">
        <f>príjmy!E91</f>
        <v>644107</v>
      </c>
      <c r="F30" s="280">
        <f>príjmy!F91</f>
        <v>468423.13</v>
      </c>
      <c r="G30" s="280">
        <f>príjmy!G91</f>
        <v>468423.13</v>
      </c>
      <c r="H30" s="25">
        <f>príjmy!H91</f>
        <v>294638</v>
      </c>
      <c r="I30" s="25">
        <f>príjmy!I91</f>
        <v>0</v>
      </c>
      <c r="J30" s="25">
        <f>príjmy!J91</f>
        <v>0</v>
      </c>
      <c r="K30" s="305"/>
      <c r="L30" s="307"/>
      <c r="M30" s="307"/>
      <c r="N30" s="308"/>
      <c r="O30" s="308"/>
      <c r="P30" s="307"/>
      <c r="Q30" s="307"/>
      <c r="R30" s="30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3:39" ht="15">
      <c r="C31" s="32"/>
      <c r="D31" s="23"/>
      <c r="E31" s="23"/>
      <c r="F31" s="23"/>
      <c r="G31" s="23"/>
      <c r="H31" s="23"/>
      <c r="I31" s="23"/>
      <c r="J31" s="26"/>
      <c r="K31" s="305"/>
      <c r="L31" s="307"/>
      <c r="M31" s="307"/>
      <c r="N31" s="308"/>
      <c r="O31" s="308"/>
      <c r="P31" s="307"/>
      <c r="Q31" s="307"/>
      <c r="R31" s="30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3:39" ht="15">
      <c r="C32" s="32"/>
      <c r="D32" s="23"/>
      <c r="E32" s="23"/>
      <c r="F32" s="23"/>
      <c r="G32" s="23"/>
      <c r="H32" s="23"/>
      <c r="I32" s="23"/>
      <c r="J32" s="26"/>
      <c r="K32" s="305"/>
      <c r="L32" s="307"/>
      <c r="M32" s="307"/>
      <c r="N32" s="308"/>
      <c r="O32" s="308"/>
      <c r="P32" s="307"/>
      <c r="Q32" s="307"/>
      <c r="R32" s="30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3:39" ht="15">
      <c r="C33" s="33"/>
      <c r="D33" s="25"/>
      <c r="E33" s="25"/>
      <c r="F33" s="25"/>
      <c r="G33" s="25"/>
      <c r="H33" s="23"/>
      <c r="I33" s="23"/>
      <c r="J33" s="26"/>
      <c r="K33" s="305"/>
      <c r="L33" s="307"/>
      <c r="M33" s="307"/>
      <c r="N33" s="308"/>
      <c r="O33" s="308"/>
      <c r="P33" s="307"/>
      <c r="Q33" s="307"/>
      <c r="R33" s="30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3:39" ht="14.25">
      <c r="C34" s="4" t="s">
        <v>276</v>
      </c>
      <c r="D34" s="34">
        <f>príjmy!D97</f>
        <v>355529</v>
      </c>
      <c r="E34" s="34">
        <f>príjmy!E97</f>
        <v>30921</v>
      </c>
      <c r="F34" s="281">
        <f>príjmy!F97</f>
        <v>155648</v>
      </c>
      <c r="G34" s="281">
        <f>príjmy!G97</f>
        <v>155648</v>
      </c>
      <c r="H34" s="34">
        <f>príjmy!H97</f>
        <v>864</v>
      </c>
      <c r="I34" s="34">
        <f>príjmy!I97</f>
        <v>0</v>
      </c>
      <c r="J34" s="34">
        <f>príjmy!J97</f>
        <v>0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3:39" ht="15" thickBot="1">
      <c r="C35" s="35" t="s">
        <v>277</v>
      </c>
      <c r="D35" s="36">
        <f>D27+D30+D34</f>
        <v>2219079</v>
      </c>
      <c r="E35" s="36">
        <f aca="true" t="shared" si="3" ref="E35:J35">E27+E30+E34</f>
        <v>1420088</v>
      </c>
      <c r="F35" s="279">
        <f t="shared" si="3"/>
        <v>1380906.52</v>
      </c>
      <c r="G35" s="279">
        <f t="shared" si="3"/>
        <v>1380906.52</v>
      </c>
      <c r="H35" s="36">
        <f t="shared" si="3"/>
        <v>1053089</v>
      </c>
      <c r="I35" s="36">
        <f t="shared" si="3"/>
        <v>759525</v>
      </c>
      <c r="J35" s="36">
        <f t="shared" si="3"/>
        <v>762475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4:39" ht="12.75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4:39" ht="12.75"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4:39" ht="12.7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4:39" ht="13.5" thickBot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  <row r="40" spans="3:39" ht="14.25">
      <c r="C40" s="11" t="s">
        <v>29</v>
      </c>
      <c r="D40" s="37">
        <f aca="true" t="shared" si="4" ref="D40:J40">D35</f>
        <v>2219079</v>
      </c>
      <c r="E40" s="37">
        <f t="shared" si="4"/>
        <v>1420088</v>
      </c>
      <c r="F40" s="282">
        <f t="shared" si="4"/>
        <v>1380906.52</v>
      </c>
      <c r="G40" s="282">
        <f t="shared" si="4"/>
        <v>1380906.52</v>
      </c>
      <c r="H40" s="37">
        <f t="shared" si="4"/>
        <v>1053089</v>
      </c>
      <c r="I40" s="37">
        <f t="shared" si="4"/>
        <v>759525</v>
      </c>
      <c r="J40" s="38">
        <f t="shared" si="4"/>
        <v>762475</v>
      </c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3:39" ht="14.25">
      <c r="C41" s="12" t="s">
        <v>20</v>
      </c>
      <c r="D41" s="39">
        <f>D19</f>
        <v>2095075</v>
      </c>
      <c r="E41" s="39">
        <f aca="true" t="shared" si="5" ref="E41:J41">E19</f>
        <v>1278670</v>
      </c>
      <c r="F41" s="283">
        <f t="shared" si="5"/>
        <v>1365027.57</v>
      </c>
      <c r="G41" s="283">
        <f t="shared" si="5"/>
        <v>1365027.57</v>
      </c>
      <c r="H41" s="39">
        <f t="shared" si="5"/>
        <v>1053089</v>
      </c>
      <c r="I41" s="39">
        <f t="shared" si="5"/>
        <v>759525</v>
      </c>
      <c r="J41" s="40">
        <f t="shared" si="5"/>
        <v>762475</v>
      </c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</row>
    <row r="42" spans="3:39" ht="15" thickBot="1">
      <c r="C42" s="13" t="s">
        <v>28</v>
      </c>
      <c r="D42" s="41">
        <f>D40-D41</f>
        <v>124004</v>
      </c>
      <c r="E42" s="41">
        <f aca="true" t="shared" si="6" ref="E42:J42">E40-E41</f>
        <v>141418</v>
      </c>
      <c r="F42" s="284">
        <f t="shared" si="6"/>
        <v>15878.949999999953</v>
      </c>
      <c r="G42" s="284">
        <f t="shared" si="6"/>
        <v>15878.949999999953</v>
      </c>
      <c r="H42" s="41">
        <f t="shared" si="6"/>
        <v>0</v>
      </c>
      <c r="I42" s="41">
        <f t="shared" si="6"/>
        <v>0</v>
      </c>
      <c r="J42" s="42">
        <f t="shared" si="6"/>
        <v>0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</sheetData>
  <sheetProtection/>
  <mergeCells count="1">
    <mergeCell ref="C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G21" sqref="G21"/>
    </sheetView>
  </sheetViews>
  <sheetFormatPr defaultColWidth="9.140625" defaultRowHeight="12.75"/>
  <cols>
    <col min="3" max="3" width="11.00390625" style="0" customWidth="1"/>
    <col min="4" max="4" width="37.140625" style="0" customWidth="1"/>
    <col min="5" max="5" width="11.7109375" style="0" customWidth="1"/>
    <col min="6" max="7" width="17.8515625" style="0" customWidth="1"/>
    <col min="8" max="8" width="14.00390625" style="0" customWidth="1"/>
    <col min="9" max="9" width="13.140625" style="0" customWidth="1"/>
    <col min="10" max="10" width="13.421875" style="0" customWidth="1"/>
    <col min="11" max="11" width="14.8515625" style="0" customWidth="1"/>
  </cols>
  <sheetData>
    <row r="3" ht="20.25">
      <c r="B3" s="1" t="s">
        <v>352</v>
      </c>
    </row>
    <row r="5" ht="13.5" thickBot="1"/>
    <row r="6" spans="2:11" ht="15.75">
      <c r="B6" s="324" t="s">
        <v>287</v>
      </c>
      <c r="C6" s="171" t="s">
        <v>238</v>
      </c>
      <c r="D6" s="171" t="s">
        <v>41</v>
      </c>
      <c r="E6" s="171" t="s">
        <v>215</v>
      </c>
      <c r="F6" s="171" t="s">
        <v>215</v>
      </c>
      <c r="G6" s="171" t="s">
        <v>338</v>
      </c>
      <c r="H6" s="171" t="s">
        <v>204</v>
      </c>
      <c r="I6" s="171" t="s">
        <v>216</v>
      </c>
      <c r="J6" s="171" t="s">
        <v>216</v>
      </c>
      <c r="K6" s="172" t="s">
        <v>216</v>
      </c>
    </row>
    <row r="7" spans="2:11" ht="16.5" thickBot="1">
      <c r="B7" s="325" t="s">
        <v>286</v>
      </c>
      <c r="C7" s="174" t="s">
        <v>286</v>
      </c>
      <c r="D7" s="175"/>
      <c r="E7" s="174">
        <v>2010</v>
      </c>
      <c r="F7" s="174">
        <v>2011</v>
      </c>
      <c r="G7" s="174">
        <v>2012</v>
      </c>
      <c r="H7" s="174">
        <v>2012</v>
      </c>
      <c r="I7" s="174">
        <v>2013</v>
      </c>
      <c r="J7" s="174">
        <v>2014</v>
      </c>
      <c r="K7" s="176">
        <v>2015</v>
      </c>
    </row>
    <row r="8" spans="2:11" ht="15.75">
      <c r="B8" s="326">
        <v>9601</v>
      </c>
      <c r="C8" s="184">
        <v>633011</v>
      </c>
      <c r="D8" s="184" t="s">
        <v>110</v>
      </c>
      <c r="E8" s="331"/>
      <c r="F8" s="331"/>
      <c r="G8" s="331"/>
      <c r="H8" s="331"/>
      <c r="I8" s="331"/>
      <c r="J8" s="331"/>
      <c r="K8" s="334"/>
    </row>
    <row r="9" spans="2:11" ht="15.75">
      <c r="B9" s="327" t="s">
        <v>217</v>
      </c>
      <c r="C9" s="184">
        <v>812001</v>
      </c>
      <c r="D9" s="184" t="s">
        <v>349</v>
      </c>
      <c r="E9" s="331"/>
      <c r="F9" s="331"/>
      <c r="G9" s="331">
        <v>766</v>
      </c>
      <c r="H9" s="331">
        <v>765.8</v>
      </c>
      <c r="I9" s="331"/>
      <c r="J9" s="331"/>
      <c r="K9" s="334"/>
    </row>
    <row r="10" spans="2:11" ht="15.75">
      <c r="B10" s="327" t="s">
        <v>217</v>
      </c>
      <c r="C10" s="184">
        <v>821005</v>
      </c>
      <c r="D10" s="184" t="s">
        <v>350</v>
      </c>
      <c r="E10" s="331">
        <v>6502</v>
      </c>
      <c r="F10" s="331">
        <v>31064</v>
      </c>
      <c r="G10" s="331">
        <v>13808.28</v>
      </c>
      <c r="H10" s="331">
        <v>13808.28</v>
      </c>
      <c r="I10" s="331">
        <v>6640</v>
      </c>
      <c r="J10" s="331">
        <v>6640</v>
      </c>
      <c r="K10" s="334">
        <v>6640</v>
      </c>
    </row>
    <row r="11" spans="2:11" ht="15.75">
      <c r="B11" s="327" t="s">
        <v>217</v>
      </c>
      <c r="C11" s="184">
        <v>821005</v>
      </c>
      <c r="D11" s="151" t="s">
        <v>350</v>
      </c>
      <c r="E11" s="331"/>
      <c r="F11" s="331">
        <v>68730</v>
      </c>
      <c r="G11" s="331">
        <v>13764.86</v>
      </c>
      <c r="H11" s="331">
        <v>13764.86</v>
      </c>
      <c r="I11" s="331">
        <v>21200</v>
      </c>
      <c r="J11" s="331">
        <v>21300</v>
      </c>
      <c r="K11" s="334">
        <v>21400</v>
      </c>
    </row>
    <row r="12" spans="2:11" ht="20.25" customHeight="1" thickBot="1">
      <c r="B12" s="328" t="s">
        <v>351</v>
      </c>
      <c r="C12" s="329"/>
      <c r="D12" s="330"/>
      <c r="E12" s="332">
        <f aca="true" t="shared" si="0" ref="E12:K12">SUM(E8:E11)</f>
        <v>6502</v>
      </c>
      <c r="F12" s="332">
        <f t="shared" si="0"/>
        <v>99794</v>
      </c>
      <c r="G12" s="332">
        <f t="shared" si="0"/>
        <v>28339.14</v>
      </c>
      <c r="H12" s="332">
        <f t="shared" si="0"/>
        <v>28338.940000000002</v>
      </c>
      <c r="I12" s="332">
        <f t="shared" si="0"/>
        <v>27840</v>
      </c>
      <c r="J12" s="332">
        <f t="shared" si="0"/>
        <v>27940</v>
      </c>
      <c r="K12" s="333">
        <f t="shared" si="0"/>
        <v>28040</v>
      </c>
    </row>
    <row r="13" spans="4:7" ht="12.75">
      <c r="D13" s="265"/>
      <c r="E13" s="262"/>
      <c r="F13" s="262"/>
      <c r="G13" s="2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dohorak</cp:lastModifiedBy>
  <cp:lastPrinted>2013-03-19T17:34:05Z</cp:lastPrinted>
  <dcterms:created xsi:type="dcterms:W3CDTF">2007-11-27T07:38:22Z</dcterms:created>
  <dcterms:modified xsi:type="dcterms:W3CDTF">2013-04-28T07:29:07Z</dcterms:modified>
  <cp:category/>
  <cp:version/>
  <cp:contentType/>
  <cp:contentStatus/>
</cp:coreProperties>
</file>